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bookViews>
    <workbookView xWindow="6330" yWindow="210" windowWidth="6225" windowHeight="12225" tabRatio="756"/>
  </bookViews>
  <sheets>
    <sheet name="2011 Disparity " sheetId="1" r:id="rId1"/>
    <sheet name="ATTACHMENT A Adj State Owes " sheetId="3" r:id="rId2"/>
    <sheet name="Attachment B Audited Local Adj." sheetId="2" r:id="rId3"/>
  </sheets>
  <definedNames>
    <definedName name="CB">'2011 Disparity '!#REF!</definedName>
    <definedName name="_xlnm.Print_Area" localSheetId="0">'2011 Disparity 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'2011 Disparity '!$R$58</definedName>
  </definedNames>
  <calcPr calcId="162913"/>
</workbook>
</file>

<file path=xl/calcChain.xml><?xml version="1.0" encoding="utf-8"?>
<calcChain xmlns="http://schemas.openxmlformats.org/spreadsheetml/2006/main">
  <c r="B63" i="1" l="1"/>
  <c r="B62" i="1"/>
  <c r="B64" i="1" l="1"/>
  <c r="B65" i="1" l="1"/>
  <c r="C58" i="3" l="1"/>
  <c r="D37" i="3" l="1"/>
  <c r="D40" i="3" l="1"/>
  <c r="D28" i="3" l="1"/>
  <c r="E28" i="3" s="1"/>
  <c r="D28" i="2" s="1"/>
  <c r="D12" i="3"/>
  <c r="E12" i="3" s="1"/>
  <c r="D12" i="2" s="1"/>
  <c r="D52" i="3"/>
  <c r="E52" i="3" s="1"/>
  <c r="D10" i="3"/>
  <c r="E10" i="3" s="1"/>
  <c r="D10" i="2" s="1"/>
  <c r="D53" i="3"/>
  <c r="E53" i="3" s="1"/>
  <c r="D31" i="3"/>
  <c r="E31" i="3" s="1"/>
  <c r="D20" i="3"/>
  <c r="E20" i="3" s="1"/>
  <c r="D48" i="3"/>
  <c r="E48" i="3" s="1"/>
  <c r="D51" i="3"/>
  <c r="E51" i="3" s="1"/>
  <c r="D13" i="3"/>
  <c r="E13" i="3" s="1"/>
  <c r="D13" i="2" s="1"/>
  <c r="D8" i="3"/>
  <c r="E8" i="3" s="1"/>
  <c r="D8" i="2" s="1"/>
  <c r="D34" i="3"/>
  <c r="E34" i="3" s="1"/>
  <c r="D49" i="3"/>
  <c r="E49" i="3" s="1"/>
  <c r="D55" i="3"/>
  <c r="E55" i="3" s="1"/>
  <c r="D56" i="3"/>
  <c r="E56" i="3" s="1"/>
  <c r="B58" i="1"/>
  <c r="F58" i="1"/>
  <c r="G58" i="1"/>
  <c r="H58" i="1"/>
  <c r="I58" i="1"/>
  <c r="K58" i="1"/>
  <c r="L58" i="1"/>
  <c r="M58" i="1"/>
  <c r="O58" i="1"/>
  <c r="P58" i="1"/>
  <c r="Q58" i="1"/>
  <c r="S58" i="1"/>
  <c r="B61" i="1" s="1"/>
  <c r="D54" i="3"/>
  <c r="E54" i="3" s="1"/>
  <c r="D7" i="3"/>
  <c r="E7" i="3" s="1"/>
  <c r="D7" i="2" s="1"/>
  <c r="D27" i="3"/>
  <c r="E27" i="3" s="1"/>
  <c r="D27" i="2" s="1"/>
  <c r="D47" i="3"/>
  <c r="E47" i="3" s="1"/>
  <c r="D35" i="3"/>
  <c r="E35" i="3" s="1"/>
  <c r="D35" i="2" s="1"/>
  <c r="D14" i="3"/>
  <c r="E14" i="3" s="1"/>
  <c r="D11" i="3"/>
  <c r="E11" i="3" s="1"/>
  <c r="D11" i="2" s="1"/>
  <c r="D50" i="3"/>
  <c r="E50" i="3" s="1"/>
  <c r="D39" i="3"/>
  <c r="E39" i="3" s="1"/>
  <c r="D39" i="2" s="1"/>
  <c r="D41" i="3"/>
  <c r="E41" i="3" s="1"/>
  <c r="D46" i="3"/>
  <c r="E46" i="3" s="1"/>
  <c r="D6" i="3"/>
  <c r="E6" i="3" s="1"/>
  <c r="D6" i="2" s="1"/>
  <c r="D22" i="3"/>
  <c r="E22" i="3" s="1"/>
  <c r="D22" i="2" s="1"/>
  <c r="D23" i="3"/>
  <c r="E23" i="3" s="1"/>
  <c r="D23" i="2" s="1"/>
  <c r="D25" i="3"/>
  <c r="E25" i="3" s="1"/>
  <c r="D25" i="2" s="1"/>
  <c r="D33" i="3"/>
  <c r="E33" i="3" s="1"/>
  <c r="D33" i="2" s="1"/>
  <c r="D21" i="3"/>
  <c r="E21" i="3" s="1"/>
  <c r="D21" i="2" s="1"/>
  <c r="D30" i="3"/>
  <c r="E30" i="3" s="1"/>
  <c r="D15" i="3"/>
  <c r="E15" i="3" s="1"/>
  <c r="D15" i="2" s="1"/>
  <c r="D36" i="3"/>
  <c r="E36" i="3" s="1"/>
  <c r="D36" i="2" s="1"/>
  <c r="D45" i="3"/>
  <c r="E45" i="3" s="1"/>
  <c r="D29" i="3"/>
  <c r="E29" i="3" s="1"/>
  <c r="D29" i="2" s="1"/>
  <c r="D24" i="3"/>
  <c r="E24" i="3" s="1"/>
  <c r="D24" i="2" s="1"/>
  <c r="D26" i="3"/>
  <c r="E26" i="3" s="1"/>
  <c r="D26" i="2" s="1"/>
  <c r="D19" i="3"/>
  <c r="E19" i="3" s="1"/>
  <c r="D19" i="2" s="1"/>
  <c r="D17" i="3"/>
  <c r="E17" i="3" s="1"/>
  <c r="D17" i="2" s="1"/>
  <c r="D42" i="3"/>
  <c r="E42" i="3" s="1"/>
  <c r="D42" i="2" s="1"/>
  <c r="E40" i="3"/>
  <c r="D40" i="2" s="1"/>
  <c r="D5" i="3"/>
  <c r="E5" i="3" s="1"/>
  <c r="D5" i="2" s="1"/>
  <c r="D9" i="3"/>
  <c r="E9" i="3" s="1"/>
  <c r="D9" i="2" s="1"/>
  <c r="D18" i="3"/>
  <c r="E18" i="3" s="1"/>
  <c r="D18" i="2" s="1"/>
  <c r="D38" i="3"/>
  <c r="E38" i="3" s="1"/>
  <c r="D38" i="2" s="1"/>
  <c r="E37" i="3"/>
  <c r="D32" i="3"/>
  <c r="E32" i="3" s="1"/>
  <c r="D4" i="3"/>
  <c r="E4" i="3" s="1"/>
  <c r="D43" i="3"/>
  <c r="E43" i="3" s="1"/>
  <c r="D43" i="2" s="1"/>
  <c r="D44" i="3"/>
  <c r="E44" i="3" s="1"/>
  <c r="D44" i="2" s="1"/>
  <c r="D16" i="3"/>
  <c r="E16" i="3" s="1"/>
  <c r="D16" i="2" s="1"/>
  <c r="D57" i="3"/>
  <c r="E57" i="3" s="1"/>
  <c r="B58" i="3"/>
  <c r="D50" i="2" l="1"/>
  <c r="D47" i="2"/>
  <c r="D55" i="2"/>
  <c r="D46" i="2"/>
  <c r="D56" i="2"/>
  <c r="D49" i="2"/>
  <c r="D53" i="2"/>
  <c r="D52" i="2"/>
  <c r="D37" i="2"/>
  <c r="D31" i="2"/>
  <c r="D32" i="2"/>
  <c r="D30" i="2"/>
  <c r="D41" i="2"/>
  <c r="D14" i="2"/>
  <c r="D34" i="2"/>
  <c r="D45" i="2"/>
  <c r="D54" i="2"/>
  <c r="D48" i="2"/>
  <c r="D51" i="2"/>
  <c r="D20" i="2"/>
  <c r="J58" i="1"/>
  <c r="E58" i="3"/>
  <c r="D4" i="2"/>
  <c r="D58" i="3"/>
  <c r="D57" i="2" l="1"/>
  <c r="N58" i="1" s="1"/>
  <c r="C58" i="2"/>
  <c r="D58" i="2" l="1"/>
  <c r="C58" i="1"/>
  <c r="D58" i="1" l="1"/>
  <c r="E58" i="1" l="1"/>
  <c r="R58" i="1" l="1"/>
</calcChain>
</file>

<file path=xl/sharedStrings.xml><?xml version="1.0" encoding="utf-8"?>
<sst xmlns="http://schemas.openxmlformats.org/spreadsheetml/2006/main" count="323" uniqueCount="130">
  <si>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</si>
  <si>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</si>
  <si>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</si>
  <si>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</si>
  <si>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</si>
  <si>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</si>
  <si>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</si>
  <si>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</si>
  <si>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</si>
  <si>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</si>
  <si>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</si>
  <si>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</si>
  <si>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</si>
  <si>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</si>
  <si>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</si>
  <si>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</si>
  <si>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</si>
  <si>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</si>
  <si>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</si>
  <si>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</si>
  <si>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</si>
  <si>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</si>
  <si>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</si>
  <si>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</si>
  <si>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</si>
  <si>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</si>
  <si>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</si>
  <si>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</si>
  <si>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</si>
  <si>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</si>
  <si>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</si>
  <si>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</si>
  <si>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</si>
  <si>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</si>
  <si>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</si>
  <si>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</si>
  <si>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</si>
  <si>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</si>
  <si>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</si>
  <si>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</si>
  <si>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</si>
  <si>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</si>
  <si>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</si>
  <si>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</si>
  <si>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</si>
  <si>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</si>
  <si>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</si>
  <si>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</si>
  <si>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</si>
  <si>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</si>
  <si>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</si>
  <si>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</si>
  <si>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</si>
  <si>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</si>
  <si>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</si>
  <si>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</si>
  <si>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</si>
  <si>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</si>
  <si>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</si>
  <si>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</si>
  <si>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</si>
  <si>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</si>
  <si>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</si>
  <si>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</si>
  <si>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</si>
  <si>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</si>
  <si>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</si>
  <si>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</si>
  <si>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</si>
  <si>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</si>
  <si>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</si>
  <si>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</si>
  <si>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</si>
  <si>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</si>
  <si>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</si>
  <si>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</si>
  <si>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</si>
  <si>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</si>
  <si>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</si>
  <si>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</si>
  <si>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</si>
  <si>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</si>
  <si>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</si>
  <si>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</si>
  <si>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</si>
  <si>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</si>
  <si>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SCHOOL DISTRICT</t>
  </si>
  <si>
    <t>ADJUSTMENTS BASED ON AUDITS</t>
  </si>
  <si>
    <t>SUB-TOTAL STATE REVENUE</t>
  </si>
  <si>
    <t>SUB-TOTAL LOCAL REVENUE</t>
  </si>
  <si>
    <t>ADJUSTED DEDUCTIBLE IMPACT AID</t>
  </si>
  <si>
    <t>ADJUSTED ADM</t>
  </si>
  <si>
    <t>REVENUE PER ADJ. ADM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</si>
  <si>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</si>
  <si>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</si>
  <si>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</si>
  <si>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</si>
  <si>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</si>
  <si>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</si>
  <si>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</si>
  <si>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</si>
  <si>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</si>
  <si>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</si>
  <si>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</si>
  <si>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</si>
  <si>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</si>
  <si>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</si>
  <si>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</si>
  <si>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</si>
  <si>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</si>
  <si>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Mt. EDGECUMBE</t>
  </si>
  <si>
    <t>Z MT. EDGECUMBE</t>
  </si>
  <si>
    <t>between 5% &amp; 95%</t>
  </si>
  <si>
    <t/>
  </si>
  <si>
    <r>
      <t xml:space="preserve">ALASKA DEPARTMENT OF EDUCATION &amp; EARLY DEVELOPMENT
FY2011 DISPARITY TEST  Prepared 2/28/2012
</t>
    </r>
    <r>
      <rPr>
        <u/>
        <sz val="10"/>
        <rFont val="Arial"/>
        <family val="2"/>
      </rPr>
      <t>COMPILED FROM FISCAL YEAR 2011 AUDITS</t>
    </r>
  </si>
  <si>
    <t>ACTUAL FY2011 STATE FOUNDATION PAID</t>
  </si>
  <si>
    <t>FY2011 Other STATE REVENUE</t>
  </si>
  <si>
    <t>FY2011 CITY/BOROUGH APPROP.</t>
  </si>
  <si>
    <t>FY2011 EARNINGS ON INVESTMENTS</t>
  </si>
  <si>
    <t>FY2011 OTHER LOCAL REVENUE</t>
  </si>
  <si>
    <t>FY2011 IN-KIND SERVICES</t>
  </si>
  <si>
    <t>FY2011 OTHER REAA REVENUE</t>
  </si>
  <si>
    <t>FY2011 TUITION STUDENTS</t>
  </si>
  <si>
    <t>FY2011 TUITION DISTRICTS</t>
  </si>
  <si>
    <t>FY2011 OTHER FEDERAL FUNDS</t>
  </si>
  <si>
    <t>FY2011 OTHER REVENUE</t>
  </si>
  <si>
    <t>FY2011 FUND TRANSFERS IN</t>
  </si>
  <si>
    <t>FY2011 AUDITED TOTAL REVENUES</t>
  </si>
  <si>
    <r>
      <t xml:space="preserve">ALASKA DEPARTMENT OF EDUCATION &amp; EARLY DEVELOPMENT
FY2011 DISPARITY TEST - Page 1 Column C. Adjusted Based on Audits (State Owes)
</t>
    </r>
    <r>
      <rPr>
        <u/>
        <sz val="10"/>
        <rFont val="Arial"/>
        <family val="2"/>
      </rPr>
      <t>COMPILED FROM FISCAL YEAR 2011 AUDITS</t>
    </r>
  </si>
  <si>
    <r>
      <t xml:space="preserve">ALASKA DEPARTMENT OF EDUCATION &amp; EARLY DEVELOPMENT
FY2011 DISPARITY TEST - Page 2 Column N, Adjusted Deductible Impact Aid
</t>
    </r>
    <r>
      <rPr>
        <u/>
        <sz val="10"/>
        <rFont val="Arial"/>
        <family val="2"/>
      </rPr>
      <t>COMPILED FROM FISCAL YEAR 2011 AUDITS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</si>
</sst>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3" fontId="1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4" fontId="0" fillId="0" borderId="8" xfId="0" applyNumberFormat="1" applyFont="1" applyFill="1" applyBorder="1"/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zoomScaleNormal="100" workbookViewId="0">
      <pane xSplit="1" ySplit="3" topLeftCell="B34" activePane="bottomRight" state="frozen"/>
      <selection activeCell="U58" sqref="U58"/>
      <selection pane="topRight" activeCell="U58" sqref="U58"/>
      <selection pane="bottomLeft" activeCell="U58" sqref="U58"/>
      <selection pane="bottomRight" activeCell="U24" sqref="U24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4.42578125" style="36" bestFit="1" customWidth="1"/>
    <col min="6" max="6" width="13.85546875" style="36" bestFit="1" customWidth="1"/>
    <col min="7" max="7" width="14.140625" style="36" bestFit="1" customWidth="1"/>
    <col min="8" max="8" width="14.42578125" style="36" bestFit="1" customWidth="1"/>
    <col min="9" max="9" width="11.7109375" style="36" bestFit="1" customWidth="1"/>
    <col min="10" max="10" width="12.7109375" style="36" bestFit="1" customWidth="1"/>
    <col min="11" max="11" width="13.28515625" style="36" customWidth="1"/>
    <col min="12" max="12" width="10.7109375" style="36" bestFit="1" customWidth="1"/>
    <col min="13" max="13" width="10.28515625" style="36" bestFit="1" customWidth="1"/>
    <col min="14" max="14" width="12.42578125" style="36" bestFit="1" customWidth="1"/>
    <col min="15" max="15" width="14.42578125" style="36" bestFit="1" customWidth="1"/>
    <col min="16" max="16" width="11.7109375" style="36" bestFit="1" customWidth="1"/>
    <col min="17" max="17" width="12.28515625" style="36" customWidth="1"/>
    <col min="18" max="18" width="16" style="36" bestFit="1" customWidth="1"/>
    <col min="19" max="19" width="11.28515625" style="35" bestFit="1" customWidth="1"/>
    <col min="20" max="20" width="10" style="35" bestFit="1" customWidth="1"/>
    <col min="21" max="21" width="17.85546875" style="35" customWidth="1"/>
    <col min="22" max="48" width="14.7109375" style="35" customWidth="1"/>
    <col min="49" max="16384" width="14.7109375" style="36"/>
  </cols>
  <sheetData>
    <row r="1" spans="1:32" ht="39" customHeight="1" x14ac:dyDescent="0.2">
      <c r="A1" s="87" t="s">
        <v>114</v>
      </c>
      <c r="B1" s="87"/>
      <c r="C1" s="87"/>
      <c r="D1" s="87"/>
      <c r="E1" s="87"/>
      <c r="F1" s="4"/>
      <c r="G1" s="4"/>
      <c r="H1" s="4"/>
      <c r="I1" s="1"/>
      <c r="J1" s="1"/>
      <c r="K1" s="1"/>
      <c r="L1" s="1"/>
      <c r="M1" s="4"/>
      <c r="N1" s="4"/>
      <c r="O1" s="4"/>
      <c r="P1" s="1"/>
      <c r="Q1" s="1"/>
      <c r="R1" s="1"/>
      <c r="S1" s="1"/>
      <c r="T1" s="5"/>
      <c r="U1" s="14"/>
      <c r="V1" s="14"/>
      <c r="W1" s="14"/>
      <c r="X1" s="14"/>
      <c r="Y1" s="14"/>
      <c r="Z1" s="14"/>
      <c r="AA1" s="14"/>
      <c r="AB1" s="14"/>
      <c r="AC1" s="6"/>
      <c r="AD1" s="6"/>
      <c r="AE1" s="6"/>
      <c r="AF1" s="6"/>
    </row>
    <row r="2" spans="1:32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19" t="s">
        <v>65</v>
      </c>
      <c r="K2" s="19" t="s">
        <v>66</v>
      </c>
      <c r="L2" s="2" t="s">
        <v>67</v>
      </c>
      <c r="M2" s="2" t="s">
        <v>68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73</v>
      </c>
      <c r="S2" s="47" t="s">
        <v>74</v>
      </c>
      <c r="T2" s="19" t="s">
        <v>75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51.75" thickBot="1" x14ac:dyDescent="0.25">
      <c r="A3" s="66" t="s">
        <v>86</v>
      </c>
      <c r="B3" s="67" t="s">
        <v>115</v>
      </c>
      <c r="C3" s="67" t="s">
        <v>87</v>
      </c>
      <c r="D3" s="67" t="s">
        <v>116</v>
      </c>
      <c r="E3" s="67" t="s">
        <v>88</v>
      </c>
      <c r="F3" s="67" t="s">
        <v>117</v>
      </c>
      <c r="G3" s="67" t="s">
        <v>118</v>
      </c>
      <c r="H3" s="67" t="s">
        <v>119</v>
      </c>
      <c r="I3" s="67" t="s">
        <v>120</v>
      </c>
      <c r="J3" s="68" t="s">
        <v>89</v>
      </c>
      <c r="K3" s="68" t="s">
        <v>121</v>
      </c>
      <c r="L3" s="68" t="s">
        <v>122</v>
      </c>
      <c r="M3" s="68" t="s">
        <v>123</v>
      </c>
      <c r="N3" s="67" t="s">
        <v>90</v>
      </c>
      <c r="O3" s="67" t="s">
        <v>124</v>
      </c>
      <c r="P3" s="67" t="s">
        <v>125</v>
      </c>
      <c r="Q3" s="67" t="s">
        <v>126</v>
      </c>
      <c r="R3" s="67" t="s">
        <v>127</v>
      </c>
      <c r="S3" s="67" t="s">
        <v>91</v>
      </c>
      <c r="T3" s="67" t="s">
        <v>92</v>
      </c>
      <c r="U3" s="86" t="s">
        <v>107</v>
      </c>
      <c r="V3" s="26"/>
      <c r="W3" s="27"/>
      <c r="X3" s="25"/>
      <c r="Y3" s="27"/>
      <c r="Z3" s="27"/>
      <c r="AA3" s="27"/>
      <c r="AB3" s="27"/>
      <c r="AC3" s="27"/>
      <c r="AD3" s="27"/>
      <c r="AE3" s="27"/>
      <c r="AF3" s="27"/>
    </row>
    <row r="4" spans="1:32" ht="13.5" thickTop="1" x14ac:dyDescent="0.2">
      <c r="A4" s="37" t="s">
        <v>21</v>
      </c>
      <c r="B4" s="38">
        <v>13775109</v>
      </c>
      <c r="C4" s="43">
        <v>461047</v>
      </c>
      <c r="D4" s="43">
        <v>36034</v>
      </c>
      <c r="E4" s="34">
        <v>14272190</v>
      </c>
      <c r="F4" s="54">
        <v>36622842</v>
      </c>
      <c r="G4" s="54">
        <v>0</v>
      </c>
      <c r="H4" s="54">
        <v>177478</v>
      </c>
      <c r="I4" s="54">
        <v>968569</v>
      </c>
      <c r="J4" s="43">
        <v>37768889</v>
      </c>
      <c r="K4" s="54" t="s">
        <v>113</v>
      </c>
      <c r="L4" s="54">
        <v>0</v>
      </c>
      <c r="M4" s="54">
        <v>0</v>
      </c>
      <c r="N4" s="43">
        <v>1468780</v>
      </c>
      <c r="O4" s="54">
        <v>0</v>
      </c>
      <c r="P4" s="54">
        <v>1518610</v>
      </c>
      <c r="Q4" s="54">
        <v>0</v>
      </c>
      <c r="R4" s="34">
        <v>55028469</v>
      </c>
      <c r="S4" s="55">
        <v>4713.47</v>
      </c>
      <c r="T4" s="37">
        <v>11675</v>
      </c>
      <c r="U4" s="84" t="s">
        <v>108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</row>
    <row r="5" spans="1:32" x14ac:dyDescent="0.2">
      <c r="A5" s="37" t="s">
        <v>29</v>
      </c>
      <c r="B5" s="38">
        <v>4327702</v>
      </c>
      <c r="C5" s="43">
        <v>4</v>
      </c>
      <c r="D5" s="43">
        <v>4295</v>
      </c>
      <c r="E5" s="34">
        <v>4332001</v>
      </c>
      <c r="F5" s="54">
        <v>7918329</v>
      </c>
      <c r="G5" s="54">
        <v>2480</v>
      </c>
      <c r="H5" s="54">
        <v>23821</v>
      </c>
      <c r="I5" s="54">
        <v>0</v>
      </c>
      <c r="J5" s="43">
        <v>7944630</v>
      </c>
      <c r="K5" s="54" t="s">
        <v>113</v>
      </c>
      <c r="L5" s="54">
        <v>0</v>
      </c>
      <c r="M5" s="54">
        <v>0</v>
      </c>
      <c r="N5" s="43">
        <v>4228</v>
      </c>
      <c r="O5" s="54">
        <v>5430</v>
      </c>
      <c r="P5" s="54">
        <v>46248</v>
      </c>
      <c r="Q5" s="54">
        <v>0</v>
      </c>
      <c r="R5" s="34">
        <v>12332537</v>
      </c>
      <c r="S5" s="56">
        <v>1335.46</v>
      </c>
      <c r="T5" s="37">
        <v>9235</v>
      </c>
      <c r="U5" s="84" t="s">
        <v>108</v>
      </c>
      <c r="V5" s="39"/>
      <c r="W5" s="40"/>
      <c r="X5" s="41"/>
      <c r="Y5" s="41"/>
      <c r="Z5" s="41"/>
      <c r="AA5" s="41"/>
      <c r="AB5" s="41"/>
      <c r="AC5" s="41"/>
      <c r="AD5" s="41"/>
    </row>
    <row r="6" spans="1:32" x14ac:dyDescent="0.2">
      <c r="A6" s="37" t="s">
        <v>26</v>
      </c>
      <c r="B6" s="38">
        <v>584194</v>
      </c>
      <c r="C6" s="43">
        <v>0</v>
      </c>
      <c r="D6" s="43">
        <v>0</v>
      </c>
      <c r="E6" s="34">
        <v>584194</v>
      </c>
      <c r="F6" s="54">
        <v>1251780</v>
      </c>
      <c r="G6" s="54">
        <v>25</v>
      </c>
      <c r="H6" s="54">
        <v>2909</v>
      </c>
      <c r="I6" s="54">
        <v>0</v>
      </c>
      <c r="J6" s="43">
        <v>1254714</v>
      </c>
      <c r="K6" s="54" t="s">
        <v>113</v>
      </c>
      <c r="L6" s="54">
        <v>0</v>
      </c>
      <c r="M6" s="54">
        <v>0</v>
      </c>
      <c r="N6" s="43">
        <v>0</v>
      </c>
      <c r="O6" s="54">
        <v>0</v>
      </c>
      <c r="P6" s="54">
        <v>31693</v>
      </c>
      <c r="Q6" s="54">
        <v>0</v>
      </c>
      <c r="R6" s="34">
        <v>1870601</v>
      </c>
      <c r="S6" s="56">
        <v>206.37</v>
      </c>
      <c r="T6" s="37">
        <v>9064</v>
      </c>
      <c r="U6" s="84" t="s">
        <v>108</v>
      </c>
      <c r="V6" s="39"/>
      <c r="W6" s="40"/>
      <c r="X6" s="41"/>
      <c r="Y6" s="41"/>
      <c r="Z6" s="41"/>
      <c r="AA6" s="41"/>
      <c r="AB6" s="41"/>
      <c r="AC6" s="41"/>
      <c r="AD6" s="41"/>
    </row>
    <row r="7" spans="1:32" x14ac:dyDescent="0.2">
      <c r="A7" s="37" t="s">
        <v>77</v>
      </c>
      <c r="B7" s="38">
        <v>428079</v>
      </c>
      <c r="C7" s="43">
        <v>0</v>
      </c>
      <c r="D7" s="43">
        <v>0</v>
      </c>
      <c r="E7" s="34">
        <v>428079</v>
      </c>
      <c r="F7" s="54">
        <v>51915</v>
      </c>
      <c r="G7" s="54">
        <v>1591</v>
      </c>
      <c r="H7" s="54">
        <v>12147</v>
      </c>
      <c r="I7" s="54">
        <v>0</v>
      </c>
      <c r="J7" s="43">
        <v>65653</v>
      </c>
      <c r="K7" s="54" t="s">
        <v>113</v>
      </c>
      <c r="L7" s="54">
        <v>0</v>
      </c>
      <c r="M7" s="54">
        <v>923</v>
      </c>
      <c r="N7" s="43">
        <v>0</v>
      </c>
      <c r="O7" s="54">
        <v>10023</v>
      </c>
      <c r="P7" s="54">
        <v>35669</v>
      </c>
      <c r="Q7" s="54">
        <v>0</v>
      </c>
      <c r="R7" s="34">
        <v>540347</v>
      </c>
      <c r="S7" s="56">
        <v>68.05</v>
      </c>
      <c r="T7" s="37">
        <v>7940</v>
      </c>
      <c r="U7" s="84" t="s">
        <v>108</v>
      </c>
      <c r="V7" s="39"/>
      <c r="W7" s="40"/>
      <c r="X7" s="41"/>
      <c r="Y7" s="41"/>
      <c r="Z7" s="41"/>
      <c r="AA7" s="41"/>
      <c r="AB7" s="41"/>
      <c r="AC7" s="41"/>
      <c r="AD7" s="41"/>
    </row>
    <row r="8" spans="1:32" x14ac:dyDescent="0.2">
      <c r="A8" s="37" t="s">
        <v>11</v>
      </c>
      <c r="B8" s="38">
        <v>1096689</v>
      </c>
      <c r="C8" s="43">
        <v>338</v>
      </c>
      <c r="D8" s="43">
        <v>0</v>
      </c>
      <c r="E8" s="34">
        <v>1097027</v>
      </c>
      <c r="F8" s="54">
        <v>137849</v>
      </c>
      <c r="G8" s="54">
        <v>191</v>
      </c>
      <c r="H8" s="54">
        <v>22497</v>
      </c>
      <c r="I8" s="54">
        <v>64000</v>
      </c>
      <c r="J8" s="43">
        <v>224537</v>
      </c>
      <c r="K8" s="54" t="s">
        <v>113</v>
      </c>
      <c r="L8" s="54">
        <v>0</v>
      </c>
      <c r="M8" s="54">
        <v>0</v>
      </c>
      <c r="N8" s="43">
        <v>35248</v>
      </c>
      <c r="O8" s="54">
        <v>152975</v>
      </c>
      <c r="P8" s="54">
        <v>127235</v>
      </c>
      <c r="Q8" s="54">
        <v>0</v>
      </c>
      <c r="R8" s="34">
        <v>1637022</v>
      </c>
      <c r="S8" s="56">
        <v>206.6</v>
      </c>
      <c r="T8" s="37">
        <v>7924</v>
      </c>
      <c r="U8" s="84" t="s">
        <v>108</v>
      </c>
      <c r="V8" s="39"/>
      <c r="W8" s="40"/>
      <c r="X8" s="41"/>
      <c r="Y8" s="41"/>
      <c r="Z8" s="41"/>
      <c r="AA8" s="41"/>
      <c r="AB8" s="41"/>
      <c r="AC8" s="41"/>
      <c r="AD8" s="41"/>
    </row>
    <row r="9" spans="1:32" x14ac:dyDescent="0.2">
      <c r="A9" s="37" t="s">
        <v>16</v>
      </c>
      <c r="B9" s="38">
        <v>23478963</v>
      </c>
      <c r="C9" s="43">
        <v>2091</v>
      </c>
      <c r="D9" s="43">
        <v>1033836</v>
      </c>
      <c r="E9" s="34">
        <v>24514890</v>
      </c>
      <c r="F9" s="54">
        <v>9494388</v>
      </c>
      <c r="G9" s="54">
        <v>0</v>
      </c>
      <c r="H9" s="54">
        <v>141057</v>
      </c>
      <c r="I9" s="54">
        <v>780962</v>
      </c>
      <c r="J9" s="43">
        <v>10416407</v>
      </c>
      <c r="K9" s="54" t="s">
        <v>113</v>
      </c>
      <c r="L9" s="54">
        <v>0</v>
      </c>
      <c r="M9" s="54">
        <v>0</v>
      </c>
      <c r="N9" s="43">
        <v>687160</v>
      </c>
      <c r="O9" s="54">
        <v>23073</v>
      </c>
      <c r="P9" s="54">
        <v>1120715</v>
      </c>
      <c r="Q9" s="54">
        <v>0</v>
      </c>
      <c r="R9" s="34">
        <v>36762245</v>
      </c>
      <c r="S9" s="56">
        <v>5024.3</v>
      </c>
      <c r="T9" s="37">
        <v>7317</v>
      </c>
      <c r="U9" s="84" t="s">
        <v>108</v>
      </c>
      <c r="V9" s="39"/>
      <c r="W9" s="40"/>
      <c r="X9" s="41"/>
      <c r="Y9" s="41"/>
      <c r="Z9" s="41"/>
      <c r="AA9" s="41"/>
      <c r="AB9" s="41"/>
      <c r="AC9" s="41"/>
      <c r="AD9" s="41"/>
    </row>
    <row r="10" spans="1:32" x14ac:dyDescent="0.2">
      <c r="A10" s="37" t="s">
        <v>0</v>
      </c>
      <c r="B10" s="38">
        <v>4720548</v>
      </c>
      <c r="C10" s="43">
        <v>140403</v>
      </c>
      <c r="D10" s="43">
        <v>0</v>
      </c>
      <c r="E10" s="34">
        <v>4860951</v>
      </c>
      <c r="F10" s="54">
        <v>1385338</v>
      </c>
      <c r="G10" s="54">
        <v>0</v>
      </c>
      <c r="H10" s="54">
        <v>27933</v>
      </c>
      <c r="I10" s="54">
        <v>207596</v>
      </c>
      <c r="J10" s="43">
        <v>1620867</v>
      </c>
      <c r="K10" s="54" t="s">
        <v>113</v>
      </c>
      <c r="L10" s="54">
        <v>0</v>
      </c>
      <c r="M10" s="54">
        <v>0</v>
      </c>
      <c r="N10" s="43">
        <v>238434</v>
      </c>
      <c r="O10" s="54">
        <v>35378</v>
      </c>
      <c r="P10" s="54">
        <v>421816</v>
      </c>
      <c r="Q10" s="54">
        <v>0</v>
      </c>
      <c r="R10" s="34">
        <v>7177446</v>
      </c>
      <c r="S10" s="56">
        <v>984.12</v>
      </c>
      <c r="T10" s="37">
        <v>7293</v>
      </c>
      <c r="U10" s="42" t="s">
        <v>54</v>
      </c>
      <c r="V10" s="39"/>
      <c r="W10" s="40"/>
      <c r="X10" s="41"/>
      <c r="Y10" s="41"/>
      <c r="Z10" s="41"/>
      <c r="AA10" s="41"/>
      <c r="AB10" s="41"/>
      <c r="AC10" s="41"/>
      <c r="AD10" s="41"/>
    </row>
    <row r="11" spans="1:32" x14ac:dyDescent="0.2">
      <c r="A11" s="37" t="s">
        <v>3</v>
      </c>
      <c r="B11" s="38">
        <v>3573725</v>
      </c>
      <c r="C11" s="43">
        <v>189</v>
      </c>
      <c r="D11" s="43">
        <v>0</v>
      </c>
      <c r="E11" s="34">
        <v>3573914</v>
      </c>
      <c r="F11" s="54">
        <v>1680000</v>
      </c>
      <c r="G11" s="54">
        <v>1316</v>
      </c>
      <c r="H11" s="54">
        <v>56899</v>
      </c>
      <c r="I11" s="54">
        <v>40940</v>
      </c>
      <c r="J11" s="43">
        <v>1779155</v>
      </c>
      <c r="K11" s="54" t="s">
        <v>113</v>
      </c>
      <c r="L11" s="54">
        <v>6120</v>
      </c>
      <c r="M11" s="54">
        <v>2390</v>
      </c>
      <c r="N11" s="43">
        <v>8785</v>
      </c>
      <c r="O11" s="54">
        <v>16094</v>
      </c>
      <c r="P11" s="54">
        <v>59354</v>
      </c>
      <c r="Q11" s="54">
        <v>0</v>
      </c>
      <c r="R11" s="34">
        <v>5445812</v>
      </c>
      <c r="S11" s="56">
        <v>765.9</v>
      </c>
      <c r="T11" s="37">
        <v>7110</v>
      </c>
      <c r="U11" s="84" t="s">
        <v>112</v>
      </c>
      <c r="V11" s="39"/>
      <c r="W11" s="40"/>
      <c r="X11" s="41"/>
      <c r="Y11" s="41"/>
      <c r="Z11" s="41"/>
      <c r="AA11" s="41"/>
      <c r="AB11" s="41"/>
      <c r="AC11" s="41"/>
      <c r="AD11" s="41"/>
    </row>
    <row r="12" spans="1:32" x14ac:dyDescent="0.2">
      <c r="A12" s="37" t="s">
        <v>12</v>
      </c>
      <c r="B12" s="38">
        <v>37363704</v>
      </c>
      <c r="C12" s="43">
        <v>0</v>
      </c>
      <c r="D12" s="43">
        <v>0</v>
      </c>
      <c r="E12" s="34">
        <v>37363704</v>
      </c>
      <c r="F12" s="54">
        <v>25360200</v>
      </c>
      <c r="G12" s="54">
        <v>0</v>
      </c>
      <c r="H12" s="54">
        <v>454571</v>
      </c>
      <c r="I12" s="54">
        <v>0</v>
      </c>
      <c r="J12" s="43">
        <v>25814771</v>
      </c>
      <c r="K12" s="54" t="s">
        <v>113</v>
      </c>
      <c r="L12" s="54">
        <v>63688</v>
      </c>
      <c r="M12" s="54">
        <v>0</v>
      </c>
      <c r="N12" s="43">
        <v>0</v>
      </c>
      <c r="O12" s="54">
        <v>367952</v>
      </c>
      <c r="P12" s="54">
        <v>61267</v>
      </c>
      <c r="Q12" s="54">
        <v>0</v>
      </c>
      <c r="R12" s="34">
        <v>63671382</v>
      </c>
      <c r="S12" s="56">
        <v>8957.49</v>
      </c>
      <c r="T12" s="37">
        <v>7108</v>
      </c>
      <c r="U12" s="84" t="s">
        <v>112</v>
      </c>
      <c r="V12" s="39"/>
      <c r="W12" s="40"/>
      <c r="X12" s="41"/>
      <c r="Y12" s="41"/>
      <c r="Z12" s="41"/>
      <c r="AA12" s="41"/>
      <c r="AB12" s="41"/>
      <c r="AC12" s="41"/>
      <c r="AD12" s="41"/>
    </row>
    <row r="13" spans="1:32" x14ac:dyDescent="0.2">
      <c r="A13" s="37" t="s">
        <v>13</v>
      </c>
      <c r="B13" s="38">
        <v>1342412</v>
      </c>
      <c r="C13" s="43">
        <v>4047</v>
      </c>
      <c r="D13" s="43">
        <v>0</v>
      </c>
      <c r="E13" s="34">
        <v>1346459</v>
      </c>
      <c r="F13" s="54">
        <v>232461</v>
      </c>
      <c r="G13" s="54">
        <v>1778</v>
      </c>
      <c r="H13" s="54">
        <v>30130</v>
      </c>
      <c r="I13" s="54">
        <v>110000</v>
      </c>
      <c r="J13" s="43">
        <v>374369</v>
      </c>
      <c r="K13" s="54" t="s">
        <v>113</v>
      </c>
      <c r="L13" s="54">
        <v>0</v>
      </c>
      <c r="M13" s="54">
        <v>1690</v>
      </c>
      <c r="N13" s="43">
        <v>51960</v>
      </c>
      <c r="O13" s="54">
        <v>0</v>
      </c>
      <c r="P13" s="54">
        <v>83186</v>
      </c>
      <c r="Q13" s="54">
        <v>0</v>
      </c>
      <c r="R13" s="34">
        <v>1857664</v>
      </c>
      <c r="S13" s="56">
        <v>261.54000000000002</v>
      </c>
      <c r="T13" s="37">
        <v>7103</v>
      </c>
      <c r="U13" s="84" t="s">
        <v>112</v>
      </c>
      <c r="V13" s="39"/>
      <c r="W13" s="40"/>
      <c r="X13" s="41"/>
      <c r="Y13" s="41"/>
      <c r="Z13" s="41"/>
      <c r="AA13" s="41"/>
      <c r="AB13" s="41"/>
      <c r="AC13" s="41"/>
      <c r="AD13" s="41"/>
    </row>
    <row r="14" spans="1:32" x14ac:dyDescent="0.2">
      <c r="A14" s="37" t="s">
        <v>31</v>
      </c>
      <c r="B14" s="38">
        <v>1539372</v>
      </c>
      <c r="C14" s="43">
        <v>0</v>
      </c>
      <c r="D14" s="43">
        <v>0</v>
      </c>
      <c r="E14" s="34">
        <v>1539372</v>
      </c>
      <c r="F14" s="54">
        <v>450000</v>
      </c>
      <c r="G14" s="54">
        <v>27416</v>
      </c>
      <c r="H14" s="54">
        <v>34405</v>
      </c>
      <c r="I14" s="54">
        <v>45000</v>
      </c>
      <c r="J14" s="43">
        <v>556821</v>
      </c>
      <c r="K14" s="54" t="s">
        <v>113</v>
      </c>
      <c r="L14" s="54">
        <v>0</v>
      </c>
      <c r="M14" s="54">
        <v>0</v>
      </c>
      <c r="N14" s="43">
        <v>56454</v>
      </c>
      <c r="O14" s="54">
        <v>0</v>
      </c>
      <c r="P14" s="54">
        <v>103903</v>
      </c>
      <c r="Q14" s="54">
        <v>0</v>
      </c>
      <c r="R14" s="34">
        <v>2256550</v>
      </c>
      <c r="S14" s="56">
        <v>319.22000000000003</v>
      </c>
      <c r="T14" s="37">
        <v>7069</v>
      </c>
      <c r="U14" s="84" t="s">
        <v>112</v>
      </c>
      <c r="V14" s="39"/>
      <c r="W14" s="40"/>
      <c r="X14" s="41"/>
      <c r="Y14" s="41"/>
      <c r="Z14" s="41"/>
      <c r="AA14" s="41"/>
      <c r="AB14" s="41"/>
      <c r="AC14" s="41"/>
      <c r="AD14" s="41"/>
    </row>
    <row r="15" spans="1:32" x14ac:dyDescent="0.2">
      <c r="A15" s="37" t="s">
        <v>28</v>
      </c>
      <c r="B15" s="38">
        <v>3712548</v>
      </c>
      <c r="C15" s="43">
        <v>93</v>
      </c>
      <c r="D15" s="43">
        <v>0</v>
      </c>
      <c r="E15" s="34">
        <v>3712641</v>
      </c>
      <c r="F15" s="54">
        <v>2961021</v>
      </c>
      <c r="G15" s="54">
        <v>3523</v>
      </c>
      <c r="H15" s="54">
        <v>54683</v>
      </c>
      <c r="I15" s="54">
        <v>0</v>
      </c>
      <c r="J15" s="43">
        <v>3019227</v>
      </c>
      <c r="K15" s="54" t="s">
        <v>113</v>
      </c>
      <c r="L15" s="54">
        <v>0</v>
      </c>
      <c r="M15" s="54">
        <v>0</v>
      </c>
      <c r="N15" s="43">
        <v>11981</v>
      </c>
      <c r="O15" s="54">
        <v>0</v>
      </c>
      <c r="P15" s="54">
        <v>44953</v>
      </c>
      <c r="Q15" s="54">
        <v>0</v>
      </c>
      <c r="R15" s="34">
        <v>6788802</v>
      </c>
      <c r="S15" s="56">
        <v>960.88</v>
      </c>
      <c r="T15" s="37">
        <v>7065</v>
      </c>
      <c r="U15" s="84" t="s">
        <v>112</v>
      </c>
      <c r="V15" s="39"/>
      <c r="W15" s="40"/>
      <c r="X15" s="41"/>
      <c r="Y15" s="41"/>
      <c r="Z15" s="41"/>
      <c r="AA15" s="41"/>
      <c r="AB15" s="41"/>
      <c r="AC15" s="41"/>
      <c r="AD15" s="41"/>
    </row>
    <row r="16" spans="1:32" x14ac:dyDescent="0.2">
      <c r="A16" s="37" t="s">
        <v>37</v>
      </c>
      <c r="B16" s="38">
        <v>2198826</v>
      </c>
      <c r="C16" s="43">
        <v>0</v>
      </c>
      <c r="D16" s="43">
        <v>6929</v>
      </c>
      <c r="E16" s="34">
        <v>2205755</v>
      </c>
      <c r="F16" s="54">
        <v>0</v>
      </c>
      <c r="G16" s="54"/>
      <c r="H16" s="54"/>
      <c r="I16" s="54">
        <v>0</v>
      </c>
      <c r="J16" s="43">
        <v>0</v>
      </c>
      <c r="K16" s="54">
        <v>25840</v>
      </c>
      <c r="L16" s="54">
        <v>0</v>
      </c>
      <c r="M16" s="54">
        <v>0</v>
      </c>
      <c r="N16" s="43">
        <v>160952</v>
      </c>
      <c r="O16" s="54">
        <v>188822</v>
      </c>
      <c r="P16" s="54">
        <v>154305</v>
      </c>
      <c r="Q16" s="54">
        <v>0</v>
      </c>
      <c r="R16" s="34">
        <v>2735674</v>
      </c>
      <c r="S16" s="56">
        <v>387.33</v>
      </c>
      <c r="T16" s="37">
        <v>7063</v>
      </c>
      <c r="U16" s="84" t="s">
        <v>112</v>
      </c>
      <c r="V16" s="39"/>
      <c r="W16" s="40"/>
      <c r="X16" s="41"/>
      <c r="Y16" s="41"/>
      <c r="Z16" s="41"/>
      <c r="AA16" s="41"/>
      <c r="AB16" s="41"/>
      <c r="AC16" s="41"/>
      <c r="AD16" s="41"/>
    </row>
    <row r="17" spans="1:32" x14ac:dyDescent="0.2">
      <c r="A17" s="37" t="s">
        <v>1</v>
      </c>
      <c r="B17" s="38">
        <v>310227404</v>
      </c>
      <c r="C17" s="43">
        <v>33697</v>
      </c>
      <c r="D17" s="43">
        <v>408484</v>
      </c>
      <c r="E17" s="34">
        <v>310669585</v>
      </c>
      <c r="F17" s="54">
        <v>193215858</v>
      </c>
      <c r="G17" s="54">
        <v>1930596</v>
      </c>
      <c r="H17" s="54">
        <v>2916823</v>
      </c>
      <c r="I17" s="54">
        <v>0</v>
      </c>
      <c r="J17" s="43">
        <v>198063277</v>
      </c>
      <c r="K17" s="54" t="s">
        <v>113</v>
      </c>
      <c r="L17" s="54">
        <v>0</v>
      </c>
      <c r="M17" s="54">
        <v>0</v>
      </c>
      <c r="N17" s="43">
        <v>7514441</v>
      </c>
      <c r="O17" s="54">
        <v>220490</v>
      </c>
      <c r="P17" s="54">
        <v>1631940</v>
      </c>
      <c r="Q17" s="54">
        <v>0</v>
      </c>
      <c r="R17" s="34">
        <v>518099733</v>
      </c>
      <c r="S17" s="56">
        <v>73622.75</v>
      </c>
      <c r="T17" s="37">
        <v>7037</v>
      </c>
      <c r="U17" s="84" t="s">
        <v>112</v>
      </c>
      <c r="V17" s="39"/>
      <c r="W17" s="40"/>
      <c r="X17" s="41"/>
      <c r="Y17" s="41"/>
      <c r="Z17" s="41"/>
      <c r="AA17" s="41"/>
      <c r="AB17" s="41"/>
      <c r="AC17" s="41"/>
      <c r="AD17" s="41"/>
    </row>
    <row r="18" spans="1:32" x14ac:dyDescent="0.2">
      <c r="A18" s="37" t="s">
        <v>46</v>
      </c>
      <c r="B18" s="38">
        <v>3958547</v>
      </c>
      <c r="C18" s="43">
        <v>0</v>
      </c>
      <c r="D18" s="43">
        <v>27426</v>
      </c>
      <c r="E18" s="34">
        <v>3985973</v>
      </c>
      <c r="F18" s="54">
        <v>0</v>
      </c>
      <c r="G18" s="54"/>
      <c r="H18" s="54"/>
      <c r="I18" s="54">
        <v>0</v>
      </c>
      <c r="J18" s="43">
        <v>0</v>
      </c>
      <c r="K18" s="54">
        <v>26894</v>
      </c>
      <c r="L18" s="54">
        <v>0</v>
      </c>
      <c r="M18" s="54">
        <v>0</v>
      </c>
      <c r="N18" s="43">
        <v>12305</v>
      </c>
      <c r="O18" s="54">
        <v>389226</v>
      </c>
      <c r="P18" s="54">
        <v>460673</v>
      </c>
      <c r="Q18" s="54">
        <v>0</v>
      </c>
      <c r="R18" s="34">
        <v>4875071</v>
      </c>
      <c r="S18" s="56">
        <v>697.13</v>
      </c>
      <c r="T18" s="37">
        <v>6993</v>
      </c>
      <c r="U18" s="84" t="s">
        <v>112</v>
      </c>
      <c r="V18" s="39"/>
      <c r="W18" s="40"/>
      <c r="X18" s="41"/>
      <c r="Y18" s="41"/>
      <c r="Z18" s="41"/>
      <c r="AA18" s="41"/>
      <c r="AB18" s="41"/>
      <c r="AC18" s="41"/>
      <c r="AD18" s="41"/>
    </row>
    <row r="19" spans="1:32" x14ac:dyDescent="0.2">
      <c r="A19" s="37" t="s">
        <v>34</v>
      </c>
      <c r="B19" s="38">
        <v>2146712</v>
      </c>
      <c r="C19" s="43">
        <v>0</v>
      </c>
      <c r="D19" s="43">
        <v>0</v>
      </c>
      <c r="E19" s="34">
        <v>2146712</v>
      </c>
      <c r="F19" s="54">
        <v>0</v>
      </c>
      <c r="G19" s="54"/>
      <c r="H19" s="54"/>
      <c r="I19" s="54">
        <v>0</v>
      </c>
      <c r="J19" s="43">
        <v>0</v>
      </c>
      <c r="K19" s="54">
        <v>55194</v>
      </c>
      <c r="L19" s="54">
        <v>0</v>
      </c>
      <c r="M19" s="54">
        <v>0</v>
      </c>
      <c r="N19" s="43">
        <v>1514734</v>
      </c>
      <c r="O19" s="54">
        <v>735771</v>
      </c>
      <c r="P19" s="54">
        <v>29792</v>
      </c>
      <c r="Q19" s="54">
        <v>0</v>
      </c>
      <c r="R19" s="34">
        <v>4482203</v>
      </c>
      <c r="S19" s="57">
        <v>642.80999999999995</v>
      </c>
      <c r="T19" s="37">
        <v>6973</v>
      </c>
      <c r="U19" s="84" t="s">
        <v>112</v>
      </c>
      <c r="V19" s="39"/>
      <c r="W19" s="40"/>
      <c r="X19" s="41"/>
      <c r="Y19" s="41"/>
      <c r="Z19" s="41"/>
      <c r="AA19" s="41"/>
      <c r="AB19" s="41"/>
      <c r="AC19" s="41"/>
      <c r="AD19" s="41"/>
    </row>
    <row r="20" spans="1:32" x14ac:dyDescent="0.2">
      <c r="A20" s="37" t="s">
        <v>51</v>
      </c>
      <c r="B20" s="38">
        <v>69386710</v>
      </c>
      <c r="C20" s="43">
        <v>0</v>
      </c>
      <c r="D20" s="43">
        <v>0</v>
      </c>
      <c r="E20" s="34">
        <v>69386710</v>
      </c>
      <c r="F20" s="54">
        <v>33193773</v>
      </c>
      <c r="G20" s="54">
        <v>378916</v>
      </c>
      <c r="H20" s="54">
        <v>101962</v>
      </c>
      <c r="I20" s="54">
        <v>9394362</v>
      </c>
      <c r="J20" s="43">
        <v>43069013</v>
      </c>
      <c r="K20" s="54" t="s">
        <v>113</v>
      </c>
      <c r="L20" s="54">
        <v>0</v>
      </c>
      <c r="M20" s="54">
        <v>43050</v>
      </c>
      <c r="N20" s="43">
        <v>0</v>
      </c>
      <c r="O20" s="54">
        <v>593496</v>
      </c>
      <c r="P20" s="54">
        <v>591046</v>
      </c>
      <c r="Q20" s="54">
        <v>0</v>
      </c>
      <c r="R20" s="34">
        <v>113683315</v>
      </c>
      <c r="S20" s="56">
        <v>16459.95</v>
      </c>
      <c r="T20" s="37">
        <v>6907</v>
      </c>
      <c r="U20" s="84" t="s">
        <v>112</v>
      </c>
      <c r="V20" s="39"/>
      <c r="W20" s="40"/>
      <c r="X20" s="41"/>
      <c r="Y20" s="41"/>
      <c r="Z20" s="41"/>
      <c r="AA20" s="41"/>
      <c r="AB20" s="41"/>
      <c r="AC20" s="41"/>
      <c r="AD20" s="41"/>
    </row>
    <row r="21" spans="1:32" x14ac:dyDescent="0.2">
      <c r="A21" s="37" t="s">
        <v>30</v>
      </c>
      <c r="B21" s="34">
        <v>3482685</v>
      </c>
      <c r="C21" s="43">
        <v>75</v>
      </c>
      <c r="D21" s="43">
        <v>0</v>
      </c>
      <c r="E21" s="34">
        <v>3482760</v>
      </c>
      <c r="F21" s="54">
        <v>1316287</v>
      </c>
      <c r="G21" s="54">
        <v>291</v>
      </c>
      <c r="H21" s="54">
        <v>154138</v>
      </c>
      <c r="I21" s="54">
        <v>29000</v>
      </c>
      <c r="J21" s="43">
        <v>1499716</v>
      </c>
      <c r="K21" s="54" t="s">
        <v>113</v>
      </c>
      <c r="L21" s="54">
        <v>0</v>
      </c>
      <c r="M21" s="54">
        <v>0</v>
      </c>
      <c r="N21" s="43">
        <v>677</v>
      </c>
      <c r="O21" s="54">
        <v>16261</v>
      </c>
      <c r="P21" s="54">
        <v>0</v>
      </c>
      <c r="Q21" s="54">
        <v>0</v>
      </c>
      <c r="R21" s="34">
        <v>4999414</v>
      </c>
      <c r="S21" s="56">
        <v>728.86</v>
      </c>
      <c r="T21" s="37">
        <v>6859</v>
      </c>
      <c r="U21" s="84" t="s">
        <v>112</v>
      </c>
      <c r="V21" s="39"/>
      <c r="W21" s="40"/>
      <c r="X21" s="41"/>
      <c r="Y21" s="41"/>
      <c r="Z21" s="41"/>
      <c r="AA21" s="41"/>
      <c r="AB21" s="41"/>
      <c r="AC21" s="41"/>
      <c r="AD21" s="41"/>
    </row>
    <row r="22" spans="1:32" x14ac:dyDescent="0.2">
      <c r="A22" s="38" t="s">
        <v>22</v>
      </c>
      <c r="B22" s="38">
        <v>28633643</v>
      </c>
      <c r="C22" s="43">
        <v>822020</v>
      </c>
      <c r="D22" s="43">
        <v>0</v>
      </c>
      <c r="E22" s="34">
        <v>29455663</v>
      </c>
      <c r="F22" s="54">
        <v>4000000</v>
      </c>
      <c r="G22" s="54">
        <v>0</v>
      </c>
      <c r="H22" s="54">
        <v>3496169</v>
      </c>
      <c r="I22" s="54">
        <v>0</v>
      </c>
      <c r="J22" s="43">
        <v>7496169</v>
      </c>
      <c r="K22" s="54" t="s">
        <v>113</v>
      </c>
      <c r="L22" s="54">
        <v>0</v>
      </c>
      <c r="M22" s="54">
        <v>0</v>
      </c>
      <c r="N22" s="43">
        <v>1342884</v>
      </c>
      <c r="O22" s="54">
        <v>0</v>
      </c>
      <c r="P22" s="54">
        <v>1125045</v>
      </c>
      <c r="Q22" s="54">
        <v>0</v>
      </c>
      <c r="R22" s="34">
        <v>39419761</v>
      </c>
      <c r="S22" s="57">
        <v>5780.27</v>
      </c>
      <c r="T22" s="37">
        <v>6820</v>
      </c>
      <c r="U22" s="84" t="s">
        <v>112</v>
      </c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x14ac:dyDescent="0.2">
      <c r="A23" s="38" t="s">
        <v>14</v>
      </c>
      <c r="B23" s="38">
        <v>17104694</v>
      </c>
      <c r="C23" s="43">
        <v>0</v>
      </c>
      <c r="D23" s="43">
        <v>0</v>
      </c>
      <c r="E23" s="34">
        <v>17104694</v>
      </c>
      <c r="F23" s="54">
        <v>8817052</v>
      </c>
      <c r="G23" s="54">
        <v>0</v>
      </c>
      <c r="H23" s="54">
        <v>128726</v>
      </c>
      <c r="I23" s="54">
        <v>593949</v>
      </c>
      <c r="J23" s="43">
        <v>9539727</v>
      </c>
      <c r="K23" s="54" t="s">
        <v>113</v>
      </c>
      <c r="L23" s="54">
        <v>0</v>
      </c>
      <c r="M23" s="54">
        <v>0</v>
      </c>
      <c r="N23" s="43">
        <v>0</v>
      </c>
      <c r="O23" s="54">
        <v>169715</v>
      </c>
      <c r="P23" s="54">
        <v>64178</v>
      </c>
      <c r="Q23" s="54">
        <v>0</v>
      </c>
      <c r="R23" s="34">
        <v>26878314</v>
      </c>
      <c r="S23" s="57">
        <v>3948.48</v>
      </c>
      <c r="T23" s="37">
        <v>6807</v>
      </c>
      <c r="U23" s="84" t="s">
        <v>112</v>
      </c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x14ac:dyDescent="0.2">
      <c r="A24" s="38" t="s">
        <v>5</v>
      </c>
      <c r="B24" s="38">
        <v>5315350</v>
      </c>
      <c r="C24" s="43">
        <v>12</v>
      </c>
      <c r="D24" s="43">
        <v>0</v>
      </c>
      <c r="E24" s="34">
        <v>5315362</v>
      </c>
      <c r="F24" s="54">
        <v>1765571</v>
      </c>
      <c r="G24" s="54">
        <v>1155</v>
      </c>
      <c r="H24" s="54">
        <v>17834</v>
      </c>
      <c r="I24" s="54">
        <v>0</v>
      </c>
      <c r="J24" s="43">
        <v>1784560</v>
      </c>
      <c r="K24" s="54" t="s">
        <v>113</v>
      </c>
      <c r="L24" s="54">
        <v>0</v>
      </c>
      <c r="M24" s="54">
        <v>0</v>
      </c>
      <c r="N24" s="43">
        <v>3593</v>
      </c>
      <c r="O24" s="54">
        <v>16256</v>
      </c>
      <c r="P24" s="54">
        <v>72590</v>
      </c>
      <c r="Q24" s="54">
        <v>0</v>
      </c>
      <c r="R24" s="34">
        <v>7192361</v>
      </c>
      <c r="S24" s="57">
        <v>1057.78</v>
      </c>
      <c r="T24" s="37">
        <v>6799</v>
      </c>
      <c r="U24" s="84" t="s">
        <v>112</v>
      </c>
      <c r="V24" s="39"/>
      <c r="W24" s="40"/>
      <c r="X24" s="41"/>
      <c r="Y24" s="41"/>
      <c r="Z24" s="41"/>
      <c r="AA24" s="41"/>
      <c r="AB24" s="41"/>
      <c r="AC24" s="41"/>
      <c r="AD24" s="41"/>
    </row>
    <row r="25" spans="1:32" x14ac:dyDescent="0.2">
      <c r="A25" s="37" t="s">
        <v>8</v>
      </c>
      <c r="B25" s="34">
        <v>19762520</v>
      </c>
      <c r="C25" s="43">
        <v>0</v>
      </c>
      <c r="D25" s="43">
        <v>1417443</v>
      </c>
      <c r="E25" s="34">
        <v>21179963</v>
      </c>
      <c r="F25" s="54">
        <v>0</v>
      </c>
      <c r="G25" s="54">
        <v>25300</v>
      </c>
      <c r="H25" s="54">
        <v>391743</v>
      </c>
      <c r="I25" s="54">
        <v>1763328</v>
      </c>
      <c r="J25" s="43">
        <v>2180371</v>
      </c>
      <c r="K25" s="54" t="s">
        <v>113</v>
      </c>
      <c r="L25" s="54">
        <v>0</v>
      </c>
      <c r="M25" s="54">
        <v>0</v>
      </c>
      <c r="N25" s="43">
        <v>6544</v>
      </c>
      <c r="O25" s="54">
        <v>16755</v>
      </c>
      <c r="P25" s="54">
        <v>286379</v>
      </c>
      <c r="Q25" s="54">
        <v>0</v>
      </c>
      <c r="R25" s="34">
        <v>23670012</v>
      </c>
      <c r="S25" s="56">
        <v>3487.68</v>
      </c>
      <c r="T25" s="37">
        <v>6787</v>
      </c>
      <c r="U25" s="84" t="s">
        <v>112</v>
      </c>
      <c r="V25" s="39"/>
      <c r="W25" s="40"/>
      <c r="X25" s="41"/>
      <c r="Y25" s="41"/>
      <c r="Z25" s="41"/>
      <c r="AA25" s="41"/>
      <c r="AB25" s="41"/>
      <c r="AC25" s="41"/>
      <c r="AD25" s="41"/>
    </row>
    <row r="26" spans="1:32" x14ac:dyDescent="0.2">
      <c r="A26" s="37" t="s">
        <v>2</v>
      </c>
      <c r="B26" s="38">
        <v>1679263</v>
      </c>
      <c r="C26" s="43">
        <v>2582</v>
      </c>
      <c r="D26" s="43">
        <v>0</v>
      </c>
      <c r="E26" s="34">
        <v>1681845</v>
      </c>
      <c r="F26" s="54">
        <v>1056901</v>
      </c>
      <c r="G26" s="54">
        <v>642</v>
      </c>
      <c r="H26" s="54">
        <v>48675</v>
      </c>
      <c r="I26" s="54">
        <v>233570</v>
      </c>
      <c r="J26" s="43">
        <v>1339788</v>
      </c>
      <c r="K26" s="54" t="s">
        <v>113</v>
      </c>
      <c r="L26" s="54">
        <v>0</v>
      </c>
      <c r="M26" s="54">
        <v>0</v>
      </c>
      <c r="N26" s="43">
        <v>154235</v>
      </c>
      <c r="O26" s="54">
        <v>0</v>
      </c>
      <c r="P26" s="54">
        <v>72826</v>
      </c>
      <c r="Q26" s="54">
        <v>0</v>
      </c>
      <c r="R26" s="34">
        <v>3248694</v>
      </c>
      <c r="S26" s="57">
        <v>479.71</v>
      </c>
      <c r="T26" s="37">
        <v>6772</v>
      </c>
      <c r="U26" s="84" t="s">
        <v>112</v>
      </c>
      <c r="V26" s="39"/>
      <c r="W26" s="40"/>
      <c r="X26" s="41"/>
      <c r="Y26" s="41"/>
      <c r="Z26" s="41"/>
      <c r="AA26" s="41"/>
      <c r="AB26" s="41"/>
      <c r="AC26" s="41"/>
      <c r="AD26" s="41"/>
    </row>
    <row r="27" spans="1:32" x14ac:dyDescent="0.2">
      <c r="A27" s="37" t="s">
        <v>10</v>
      </c>
      <c r="B27" s="38">
        <v>1819524</v>
      </c>
      <c r="C27" s="43">
        <v>0</v>
      </c>
      <c r="D27" s="43">
        <v>0</v>
      </c>
      <c r="E27" s="34">
        <v>1819524</v>
      </c>
      <c r="F27" s="54">
        <v>533709</v>
      </c>
      <c r="G27" s="54">
        <v>5234</v>
      </c>
      <c r="H27" s="54">
        <v>5637</v>
      </c>
      <c r="I27" s="54">
        <v>0</v>
      </c>
      <c r="J27" s="43">
        <v>544580</v>
      </c>
      <c r="K27" s="54" t="s">
        <v>113</v>
      </c>
      <c r="L27" s="54">
        <v>0</v>
      </c>
      <c r="M27" s="54">
        <v>0</v>
      </c>
      <c r="N27" s="43">
        <v>116034</v>
      </c>
      <c r="O27" s="54">
        <v>10690</v>
      </c>
      <c r="P27" s="54">
        <v>35917</v>
      </c>
      <c r="Q27" s="54">
        <v>0</v>
      </c>
      <c r="R27" s="34">
        <v>2526745</v>
      </c>
      <c r="S27" s="56">
        <v>373.56</v>
      </c>
      <c r="T27" s="37">
        <v>6764</v>
      </c>
      <c r="U27" s="84" t="s">
        <v>112</v>
      </c>
      <c r="V27" s="39"/>
      <c r="W27" s="40"/>
      <c r="X27" s="41"/>
      <c r="Y27" s="41"/>
      <c r="Z27" s="41"/>
      <c r="AA27" s="41"/>
      <c r="AB27" s="41"/>
      <c r="AC27" s="41"/>
      <c r="AD27" s="41"/>
    </row>
    <row r="28" spans="1:32" x14ac:dyDescent="0.2">
      <c r="A28" s="37" t="s">
        <v>17</v>
      </c>
      <c r="B28" s="38">
        <v>8715825</v>
      </c>
      <c r="C28" s="43">
        <v>5338</v>
      </c>
      <c r="D28" s="43">
        <v>0</v>
      </c>
      <c r="E28" s="34">
        <v>8721163</v>
      </c>
      <c r="F28" s="54">
        <v>1028797</v>
      </c>
      <c r="G28" s="54">
        <v>16424</v>
      </c>
      <c r="H28" s="54">
        <v>297108</v>
      </c>
      <c r="I28" s="54">
        <v>0</v>
      </c>
      <c r="J28" s="43">
        <v>1342329</v>
      </c>
      <c r="K28" s="54" t="s">
        <v>113</v>
      </c>
      <c r="L28" s="54">
        <v>0</v>
      </c>
      <c r="M28" s="54">
        <v>0</v>
      </c>
      <c r="N28" s="43">
        <v>306440</v>
      </c>
      <c r="O28" s="54">
        <v>0</v>
      </c>
      <c r="P28" s="54">
        <v>623433</v>
      </c>
      <c r="Q28" s="54">
        <v>0</v>
      </c>
      <c r="R28" s="34">
        <v>10993365</v>
      </c>
      <c r="S28" s="56">
        <v>1634.96</v>
      </c>
      <c r="T28" s="37">
        <v>6724</v>
      </c>
      <c r="U28" s="84" t="s">
        <v>112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x14ac:dyDescent="0.2">
      <c r="A29" s="37" t="s">
        <v>36</v>
      </c>
      <c r="B29" s="38">
        <v>2588176</v>
      </c>
      <c r="C29" s="43">
        <v>0</v>
      </c>
      <c r="D29" s="43">
        <v>0</v>
      </c>
      <c r="E29" s="34">
        <v>2588176</v>
      </c>
      <c r="F29" s="54">
        <v>0</v>
      </c>
      <c r="G29" s="54"/>
      <c r="H29" s="54"/>
      <c r="I29" s="54">
        <v>0</v>
      </c>
      <c r="J29" s="43">
        <v>0</v>
      </c>
      <c r="K29" s="54">
        <v>11737</v>
      </c>
      <c r="L29" s="54">
        <v>0</v>
      </c>
      <c r="M29" s="54">
        <v>0</v>
      </c>
      <c r="N29" s="43">
        <v>246723</v>
      </c>
      <c r="O29" s="54">
        <v>421086</v>
      </c>
      <c r="P29" s="54">
        <v>77655</v>
      </c>
      <c r="Q29" s="54">
        <v>0</v>
      </c>
      <c r="R29" s="34">
        <v>3345377</v>
      </c>
      <c r="S29" s="56">
        <v>497.7</v>
      </c>
      <c r="T29" s="37">
        <v>6722</v>
      </c>
      <c r="U29" s="84" t="s">
        <v>112</v>
      </c>
      <c r="V29" s="39"/>
      <c r="W29" s="40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x14ac:dyDescent="0.2">
      <c r="A30" s="37" t="s">
        <v>18</v>
      </c>
      <c r="B30" s="34">
        <v>133428977</v>
      </c>
      <c r="C30" s="43">
        <v>0</v>
      </c>
      <c r="D30" s="43">
        <v>0</v>
      </c>
      <c r="E30" s="34">
        <v>133428977</v>
      </c>
      <c r="F30" s="54">
        <v>48078905</v>
      </c>
      <c r="G30" s="54">
        <v>0</v>
      </c>
      <c r="H30" s="54">
        <v>1752752</v>
      </c>
      <c r="I30" s="54">
        <v>0</v>
      </c>
      <c r="J30" s="43">
        <v>49831657</v>
      </c>
      <c r="K30" s="54" t="s">
        <v>113</v>
      </c>
      <c r="L30" s="54">
        <v>0</v>
      </c>
      <c r="M30" s="54">
        <v>0</v>
      </c>
      <c r="N30" s="43">
        <v>0</v>
      </c>
      <c r="O30" s="54">
        <v>223583</v>
      </c>
      <c r="P30" s="54">
        <v>373968</v>
      </c>
      <c r="Q30" s="54">
        <v>0</v>
      </c>
      <c r="R30" s="34">
        <v>183858185</v>
      </c>
      <c r="S30" s="56">
        <v>27606.52</v>
      </c>
      <c r="T30" s="37">
        <v>6660</v>
      </c>
      <c r="U30" s="84" t="s">
        <v>112</v>
      </c>
      <c r="V30" s="39"/>
      <c r="W30" s="40"/>
      <c r="X30" s="41"/>
      <c r="Y30" s="41"/>
      <c r="Z30" s="41"/>
      <c r="AA30" s="41"/>
      <c r="AB30" s="41"/>
      <c r="AC30" s="41"/>
      <c r="AD30" s="41"/>
    </row>
    <row r="31" spans="1:32" x14ac:dyDescent="0.2">
      <c r="A31" s="37" t="s">
        <v>9</v>
      </c>
      <c r="B31" s="34">
        <v>3193471</v>
      </c>
      <c r="C31" s="43">
        <v>2</v>
      </c>
      <c r="D31" s="43">
        <v>0</v>
      </c>
      <c r="E31" s="34">
        <v>3193473</v>
      </c>
      <c r="F31" s="54">
        <v>1709044</v>
      </c>
      <c r="G31" s="54">
        <v>1488</v>
      </c>
      <c r="H31" s="54">
        <v>1214</v>
      </c>
      <c r="I31" s="54">
        <v>0</v>
      </c>
      <c r="J31" s="43">
        <v>1711746</v>
      </c>
      <c r="K31" s="54" t="s">
        <v>113</v>
      </c>
      <c r="L31" s="54">
        <v>0</v>
      </c>
      <c r="M31" s="54">
        <v>0</v>
      </c>
      <c r="N31" s="43">
        <v>189</v>
      </c>
      <c r="O31" s="54">
        <v>0</v>
      </c>
      <c r="P31" s="54">
        <v>54727</v>
      </c>
      <c r="Q31" s="54">
        <v>0</v>
      </c>
      <c r="R31" s="34">
        <v>4960135</v>
      </c>
      <c r="S31" s="56">
        <v>745.22</v>
      </c>
      <c r="T31" s="37">
        <v>6656</v>
      </c>
      <c r="U31" s="84" t="s">
        <v>112</v>
      </c>
      <c r="V31" s="39"/>
      <c r="W31" s="40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2">
      <c r="A32" s="37" t="s">
        <v>6</v>
      </c>
      <c r="B32" s="38">
        <v>5653057</v>
      </c>
      <c r="C32" s="43">
        <v>29706</v>
      </c>
      <c r="D32" s="43">
        <v>0</v>
      </c>
      <c r="E32" s="34">
        <v>5682763</v>
      </c>
      <c r="F32" s="43">
        <v>1200000</v>
      </c>
      <c r="G32" s="43">
        <v>1344</v>
      </c>
      <c r="H32" s="43">
        <v>180432</v>
      </c>
      <c r="I32" s="43">
        <v>0</v>
      </c>
      <c r="J32" s="43">
        <v>1381776</v>
      </c>
      <c r="K32" s="34" t="s">
        <v>113</v>
      </c>
      <c r="L32" s="43">
        <v>0</v>
      </c>
      <c r="M32" s="43">
        <v>0</v>
      </c>
      <c r="N32" s="34">
        <v>228610</v>
      </c>
      <c r="O32" s="43">
        <v>12978</v>
      </c>
      <c r="P32" s="34">
        <v>286771</v>
      </c>
      <c r="Q32" s="43">
        <v>0</v>
      </c>
      <c r="R32" s="34">
        <v>7592898</v>
      </c>
      <c r="S32" s="34">
        <v>1151.32</v>
      </c>
      <c r="T32" s="34">
        <v>6595</v>
      </c>
      <c r="U32" s="84" t="s">
        <v>112</v>
      </c>
      <c r="V32" s="39"/>
      <c r="W32" s="40"/>
      <c r="X32" s="41"/>
      <c r="Y32" s="41"/>
      <c r="Z32" s="41"/>
      <c r="AA32" s="41"/>
      <c r="AB32" s="41"/>
      <c r="AC32" s="41"/>
      <c r="AD32" s="41"/>
    </row>
    <row r="33" spans="1:32" x14ac:dyDescent="0.2">
      <c r="A33" s="37" t="s">
        <v>25</v>
      </c>
      <c r="B33" s="38">
        <v>11207229</v>
      </c>
      <c r="C33" s="43">
        <v>0</v>
      </c>
      <c r="D33" s="43">
        <v>492</v>
      </c>
      <c r="E33" s="34">
        <v>11207721</v>
      </c>
      <c r="F33" s="54">
        <v>5138459</v>
      </c>
      <c r="G33" s="54">
        <v>0</v>
      </c>
      <c r="H33" s="54">
        <v>8344</v>
      </c>
      <c r="I33" s="43">
        <v>0</v>
      </c>
      <c r="J33" s="43">
        <v>5146803</v>
      </c>
      <c r="K33" s="54" t="s">
        <v>113</v>
      </c>
      <c r="L33" s="43">
        <v>15480</v>
      </c>
      <c r="M33" s="43">
        <v>0</v>
      </c>
      <c r="N33" s="43">
        <v>19316</v>
      </c>
      <c r="O33" s="43">
        <v>575457</v>
      </c>
      <c r="P33" s="54">
        <v>81076</v>
      </c>
      <c r="Q33" s="43">
        <v>0</v>
      </c>
      <c r="R33" s="34">
        <v>17045853</v>
      </c>
      <c r="S33" s="57">
        <v>2607.9499999999998</v>
      </c>
      <c r="T33" s="37">
        <v>6536</v>
      </c>
      <c r="U33" s="84" t="s">
        <v>112</v>
      </c>
      <c r="V33" s="15"/>
      <c r="W33" s="40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x14ac:dyDescent="0.2">
      <c r="A34" s="37" t="s">
        <v>35</v>
      </c>
      <c r="B34" s="38">
        <v>26415134</v>
      </c>
      <c r="C34" s="43">
        <v>0</v>
      </c>
      <c r="D34" s="43">
        <v>14177</v>
      </c>
      <c r="E34" s="34">
        <v>26429311</v>
      </c>
      <c r="F34" s="43">
        <v>0</v>
      </c>
      <c r="G34" s="43"/>
      <c r="H34" s="43"/>
      <c r="I34" s="43">
        <v>0</v>
      </c>
      <c r="J34" s="43">
        <v>0</v>
      </c>
      <c r="K34" s="34">
        <v>2292969</v>
      </c>
      <c r="L34" s="43">
        <v>0</v>
      </c>
      <c r="M34" s="43">
        <v>0</v>
      </c>
      <c r="N34" s="34">
        <v>9029251</v>
      </c>
      <c r="O34" s="43">
        <v>41200</v>
      </c>
      <c r="P34" s="34">
        <v>2754286</v>
      </c>
      <c r="Q34" s="43">
        <v>0</v>
      </c>
      <c r="R34" s="34">
        <v>40547017</v>
      </c>
      <c r="S34" s="34">
        <v>6222.68</v>
      </c>
      <c r="T34" s="34">
        <v>6516</v>
      </c>
      <c r="U34" s="84" t="s">
        <v>112</v>
      </c>
      <c r="V34" s="39"/>
      <c r="W34" s="40"/>
      <c r="X34" s="41"/>
      <c r="Y34" s="41"/>
      <c r="Z34" s="41"/>
      <c r="AA34" s="41"/>
      <c r="AB34" s="41"/>
      <c r="AC34" s="41"/>
      <c r="AD34" s="41"/>
    </row>
    <row r="35" spans="1:32" x14ac:dyDescent="0.2">
      <c r="A35" s="37" t="s">
        <v>45</v>
      </c>
      <c r="B35" s="34">
        <v>1324978</v>
      </c>
      <c r="C35" s="43">
        <v>0</v>
      </c>
      <c r="D35" s="43">
        <v>3738</v>
      </c>
      <c r="E35" s="34">
        <v>1328716</v>
      </c>
      <c r="F35" s="54">
        <v>0</v>
      </c>
      <c r="G35" s="54"/>
      <c r="H35" s="54"/>
      <c r="I35" s="54">
        <v>0</v>
      </c>
      <c r="J35" s="43">
        <v>0</v>
      </c>
      <c r="K35" s="54">
        <v>3792</v>
      </c>
      <c r="L35" s="54">
        <v>0</v>
      </c>
      <c r="M35" s="54">
        <v>0</v>
      </c>
      <c r="N35" s="43">
        <v>608130</v>
      </c>
      <c r="O35" s="54">
        <v>0</v>
      </c>
      <c r="P35" s="54">
        <v>258836</v>
      </c>
      <c r="Q35" s="54">
        <v>0</v>
      </c>
      <c r="R35" s="34">
        <v>2199474</v>
      </c>
      <c r="S35" s="56">
        <v>339.38</v>
      </c>
      <c r="T35" s="37">
        <v>6481</v>
      </c>
      <c r="U35" s="84" t="s">
        <v>112</v>
      </c>
      <c r="V35" s="39"/>
      <c r="W35" s="40"/>
      <c r="X35" s="41"/>
      <c r="Y35" s="41"/>
      <c r="Z35" s="41"/>
      <c r="AA35" s="41"/>
      <c r="AB35" s="41"/>
      <c r="AC35" s="41"/>
      <c r="AD35" s="41"/>
    </row>
    <row r="36" spans="1:32" x14ac:dyDescent="0.2">
      <c r="A36" s="37" t="s">
        <v>7</v>
      </c>
      <c r="B36" s="38">
        <v>113038693</v>
      </c>
      <c r="C36" s="43">
        <v>0</v>
      </c>
      <c r="D36" s="43">
        <v>1450000</v>
      </c>
      <c r="E36" s="34">
        <v>114488693</v>
      </c>
      <c r="F36" s="54">
        <v>45299502</v>
      </c>
      <c r="G36" s="54">
        <v>0</v>
      </c>
      <c r="H36" s="54">
        <v>345746</v>
      </c>
      <c r="I36" s="54">
        <v>0</v>
      </c>
      <c r="J36" s="43">
        <v>45645248</v>
      </c>
      <c r="K36" s="54" t="s">
        <v>113</v>
      </c>
      <c r="L36" s="54">
        <v>0</v>
      </c>
      <c r="M36" s="54">
        <v>0</v>
      </c>
      <c r="N36" s="43">
        <v>6012411</v>
      </c>
      <c r="O36" s="54">
        <v>13775</v>
      </c>
      <c r="P36" s="54">
        <v>725861</v>
      </c>
      <c r="Q36" s="54">
        <v>0</v>
      </c>
      <c r="R36" s="34">
        <v>166885988</v>
      </c>
      <c r="S36" s="56">
        <v>25810.59</v>
      </c>
      <c r="T36" s="37">
        <v>6466</v>
      </c>
      <c r="U36" s="84" t="s">
        <v>112</v>
      </c>
      <c r="V36" s="39"/>
      <c r="W36" s="40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x14ac:dyDescent="0.2">
      <c r="A37" s="37" t="s">
        <v>49</v>
      </c>
      <c r="B37" s="34">
        <v>10673654</v>
      </c>
      <c r="C37" s="43">
        <v>0</v>
      </c>
      <c r="D37" s="43">
        <v>0</v>
      </c>
      <c r="E37" s="34">
        <v>10673654</v>
      </c>
      <c r="F37" s="54">
        <v>0</v>
      </c>
      <c r="G37" s="54">
        <v>0</v>
      </c>
      <c r="H37" s="54">
        <v>0</v>
      </c>
      <c r="I37" s="54">
        <v>0</v>
      </c>
      <c r="J37" s="43">
        <v>0</v>
      </c>
      <c r="K37" s="54">
        <v>41676</v>
      </c>
      <c r="L37" s="54">
        <v>0</v>
      </c>
      <c r="M37" s="54">
        <v>0</v>
      </c>
      <c r="N37" s="43">
        <v>1253428</v>
      </c>
      <c r="O37" s="54">
        <v>18645</v>
      </c>
      <c r="P37" s="54">
        <v>1534299</v>
      </c>
      <c r="Q37" s="54">
        <v>0</v>
      </c>
      <c r="R37" s="34">
        <v>13521702</v>
      </c>
      <c r="S37" s="56">
        <v>2093.94</v>
      </c>
      <c r="T37" s="37">
        <v>6458</v>
      </c>
      <c r="U37" s="84" t="s">
        <v>112</v>
      </c>
      <c r="V37" s="39"/>
      <c r="W37" s="40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x14ac:dyDescent="0.2">
      <c r="A38" s="38" t="s">
        <v>20</v>
      </c>
      <c r="B38" s="38">
        <v>7687433</v>
      </c>
      <c r="C38" s="43">
        <v>3175</v>
      </c>
      <c r="D38" s="43">
        <v>0</v>
      </c>
      <c r="E38" s="34">
        <v>7690608</v>
      </c>
      <c r="F38" s="54">
        <v>1805036</v>
      </c>
      <c r="G38" s="54">
        <v>277</v>
      </c>
      <c r="H38" s="54">
        <v>182611</v>
      </c>
      <c r="I38" s="54">
        <v>0</v>
      </c>
      <c r="J38" s="43">
        <v>1987924</v>
      </c>
      <c r="K38" s="54" t="s">
        <v>113</v>
      </c>
      <c r="L38" s="54">
        <v>0</v>
      </c>
      <c r="M38" s="54">
        <v>0</v>
      </c>
      <c r="N38" s="43">
        <v>34434</v>
      </c>
      <c r="O38" s="54">
        <v>0</v>
      </c>
      <c r="P38" s="54">
        <v>155791</v>
      </c>
      <c r="Q38" s="54">
        <v>0</v>
      </c>
      <c r="R38" s="34">
        <v>9868757</v>
      </c>
      <c r="S38" s="57">
        <v>1534.13</v>
      </c>
      <c r="T38" s="37">
        <v>6433</v>
      </c>
      <c r="U38" s="84" t="s">
        <v>112</v>
      </c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x14ac:dyDescent="0.2">
      <c r="A39" s="37" t="s">
        <v>15</v>
      </c>
      <c r="B39" s="38">
        <v>2114563</v>
      </c>
      <c r="C39" s="43">
        <v>9745</v>
      </c>
      <c r="D39" s="43">
        <v>0</v>
      </c>
      <c r="E39" s="34">
        <v>2124308</v>
      </c>
      <c r="F39" s="54">
        <v>393440</v>
      </c>
      <c r="G39" s="54">
        <v>11933</v>
      </c>
      <c r="H39" s="54">
        <v>33437</v>
      </c>
      <c r="I39" s="54">
        <v>0</v>
      </c>
      <c r="J39" s="43">
        <v>438810</v>
      </c>
      <c r="K39" s="54" t="s">
        <v>113</v>
      </c>
      <c r="L39" s="54">
        <v>0</v>
      </c>
      <c r="M39" s="54">
        <v>0</v>
      </c>
      <c r="N39" s="43">
        <v>199690</v>
      </c>
      <c r="O39" s="54">
        <v>15414</v>
      </c>
      <c r="P39" s="54">
        <v>33301</v>
      </c>
      <c r="Q39" s="54">
        <v>0</v>
      </c>
      <c r="R39" s="34">
        <v>2811523</v>
      </c>
      <c r="S39" s="56">
        <v>438.16</v>
      </c>
      <c r="T39" s="37">
        <v>6417</v>
      </c>
      <c r="U39" s="84" t="s">
        <v>112</v>
      </c>
      <c r="V39" s="39"/>
      <c r="W39" s="40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x14ac:dyDescent="0.2">
      <c r="A40" s="37" t="s">
        <v>42</v>
      </c>
      <c r="B40" s="38">
        <v>6369260</v>
      </c>
      <c r="C40" s="43">
        <v>0</v>
      </c>
      <c r="D40" s="43">
        <v>0</v>
      </c>
      <c r="E40" s="34">
        <v>6369260</v>
      </c>
      <c r="F40" s="54">
        <v>0</v>
      </c>
      <c r="G40" s="54"/>
      <c r="H40" s="54"/>
      <c r="I40" s="54">
        <v>0</v>
      </c>
      <c r="J40" s="43">
        <v>0</v>
      </c>
      <c r="K40" s="54">
        <v>73259</v>
      </c>
      <c r="L40" s="54">
        <v>0</v>
      </c>
      <c r="M40" s="54">
        <v>0</v>
      </c>
      <c r="N40" s="43">
        <v>1198218</v>
      </c>
      <c r="O40" s="54">
        <v>299019</v>
      </c>
      <c r="P40" s="54">
        <v>550160</v>
      </c>
      <c r="Q40" s="54">
        <v>0</v>
      </c>
      <c r="R40" s="34">
        <v>8489916</v>
      </c>
      <c r="S40" s="56">
        <v>1328.56</v>
      </c>
      <c r="T40" s="37">
        <v>6390</v>
      </c>
      <c r="U40" s="84" t="s">
        <v>112</v>
      </c>
      <c r="V40" s="39"/>
      <c r="W40" s="40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x14ac:dyDescent="0.2">
      <c r="A41" s="37" t="s">
        <v>24</v>
      </c>
      <c r="B41" s="34">
        <v>5603666</v>
      </c>
      <c r="C41" s="43">
        <v>0</v>
      </c>
      <c r="D41" s="43">
        <v>0</v>
      </c>
      <c r="E41" s="34">
        <v>5603666</v>
      </c>
      <c r="F41" s="58">
        <v>1800000</v>
      </c>
      <c r="G41" s="58">
        <v>6927</v>
      </c>
      <c r="H41" s="58">
        <v>77085</v>
      </c>
      <c r="I41" s="58">
        <v>0</v>
      </c>
      <c r="J41" s="43">
        <v>1884012</v>
      </c>
      <c r="K41" s="59" t="s">
        <v>113</v>
      </c>
      <c r="L41" s="59">
        <v>0</v>
      </c>
      <c r="M41" s="59">
        <v>0</v>
      </c>
      <c r="N41" s="43">
        <v>0</v>
      </c>
      <c r="O41" s="58">
        <v>16550</v>
      </c>
      <c r="P41" s="59">
        <v>74633</v>
      </c>
      <c r="Q41" s="58">
        <v>0</v>
      </c>
      <c r="R41" s="34">
        <v>7578861</v>
      </c>
      <c r="S41" s="56">
        <v>1196.6500000000001</v>
      </c>
      <c r="T41" s="37">
        <v>6333</v>
      </c>
      <c r="U41" s="84" t="s">
        <v>112</v>
      </c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4</v>
      </c>
      <c r="B42" s="34">
        <v>4779709</v>
      </c>
      <c r="C42" s="43">
        <v>6334</v>
      </c>
      <c r="D42" s="43">
        <v>0</v>
      </c>
      <c r="E42" s="34">
        <v>4786043</v>
      </c>
      <c r="F42" s="58">
        <v>550660</v>
      </c>
      <c r="G42" s="58">
        <v>3936</v>
      </c>
      <c r="H42" s="58">
        <v>160708</v>
      </c>
      <c r="I42" s="58">
        <v>219061</v>
      </c>
      <c r="J42" s="43">
        <v>934365</v>
      </c>
      <c r="K42" s="59" t="s">
        <v>113</v>
      </c>
      <c r="L42" s="58">
        <v>0</v>
      </c>
      <c r="M42" s="58">
        <v>0</v>
      </c>
      <c r="N42" s="43">
        <v>259763</v>
      </c>
      <c r="O42" s="58">
        <v>16781</v>
      </c>
      <c r="P42" s="59">
        <v>66472</v>
      </c>
      <c r="Q42" s="58">
        <v>0</v>
      </c>
      <c r="R42" s="34">
        <v>6063424</v>
      </c>
      <c r="S42" s="56">
        <v>959.18</v>
      </c>
      <c r="T42" s="37">
        <v>6321</v>
      </c>
      <c r="U42" s="84" t="s">
        <v>112</v>
      </c>
      <c r="V42" s="39"/>
      <c r="W42" s="40"/>
      <c r="X42" s="41"/>
      <c r="Y42" s="41"/>
      <c r="Z42" s="41"/>
      <c r="AA42" s="41"/>
      <c r="AB42" s="41"/>
      <c r="AC42" s="41"/>
      <c r="AD42" s="41"/>
    </row>
    <row r="43" spans="1:32" x14ac:dyDescent="0.2">
      <c r="A43" s="37" t="s">
        <v>40</v>
      </c>
      <c r="B43" s="38">
        <v>4864536</v>
      </c>
      <c r="C43" s="43">
        <v>0</v>
      </c>
      <c r="D43" s="43">
        <v>0</v>
      </c>
      <c r="E43" s="34">
        <v>4864536</v>
      </c>
      <c r="F43" s="54">
        <v>0</v>
      </c>
      <c r="G43" s="54"/>
      <c r="H43" s="54"/>
      <c r="I43" s="54">
        <v>0</v>
      </c>
      <c r="J43" s="43">
        <v>0</v>
      </c>
      <c r="K43" s="54">
        <v>35415</v>
      </c>
      <c r="L43" s="54">
        <v>0</v>
      </c>
      <c r="M43" s="54">
        <v>40637</v>
      </c>
      <c r="N43" s="43">
        <v>476888</v>
      </c>
      <c r="O43" s="54">
        <v>0</v>
      </c>
      <c r="P43" s="54">
        <v>461918</v>
      </c>
      <c r="Q43" s="54">
        <v>0</v>
      </c>
      <c r="R43" s="34">
        <v>5879394</v>
      </c>
      <c r="S43" s="56">
        <v>937.75</v>
      </c>
      <c r="T43" s="37">
        <v>6270</v>
      </c>
      <c r="U43" s="84" t="s">
        <v>112</v>
      </c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x14ac:dyDescent="0.2">
      <c r="A44" s="37" t="s">
        <v>47</v>
      </c>
      <c r="B44" s="34">
        <v>9096487</v>
      </c>
      <c r="C44" s="43">
        <v>0</v>
      </c>
      <c r="D44" s="43">
        <v>0</v>
      </c>
      <c r="E44" s="34">
        <v>9096487</v>
      </c>
      <c r="F44" s="58">
        <v>0</v>
      </c>
      <c r="G44" s="58"/>
      <c r="H44" s="58"/>
      <c r="I44" s="58">
        <v>0</v>
      </c>
      <c r="J44" s="43">
        <v>0</v>
      </c>
      <c r="K44" s="59">
        <v>310653</v>
      </c>
      <c r="L44" s="59">
        <v>0</v>
      </c>
      <c r="M44" s="59">
        <v>0</v>
      </c>
      <c r="N44" s="43">
        <v>3143533</v>
      </c>
      <c r="O44" s="58">
        <v>3104</v>
      </c>
      <c r="P44" s="59">
        <v>884410</v>
      </c>
      <c r="Q44" s="58">
        <v>0</v>
      </c>
      <c r="R44" s="34">
        <v>13438187</v>
      </c>
      <c r="S44" s="56">
        <v>2148.88</v>
      </c>
      <c r="T44" s="37">
        <v>6254</v>
      </c>
      <c r="U44" s="84" t="s">
        <v>112</v>
      </c>
      <c r="V44" s="39"/>
      <c r="W44" s="40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x14ac:dyDescent="0.2">
      <c r="A45" s="37" t="s">
        <v>50</v>
      </c>
      <c r="B45" s="38">
        <v>6185009</v>
      </c>
      <c r="C45" s="43">
        <v>0</v>
      </c>
      <c r="D45" s="43">
        <v>902</v>
      </c>
      <c r="E45" s="34">
        <v>6185911</v>
      </c>
      <c r="F45" s="54">
        <v>0</v>
      </c>
      <c r="G45" s="54">
        <v>0</v>
      </c>
      <c r="H45" s="54">
        <v>0</v>
      </c>
      <c r="I45" s="54">
        <v>0</v>
      </c>
      <c r="J45" s="43">
        <v>0</v>
      </c>
      <c r="K45" s="54">
        <v>63859</v>
      </c>
      <c r="L45" s="54">
        <v>0</v>
      </c>
      <c r="M45" s="54">
        <v>0</v>
      </c>
      <c r="N45" s="43">
        <v>2399717</v>
      </c>
      <c r="O45" s="54">
        <v>0</v>
      </c>
      <c r="P45" s="54">
        <v>768245</v>
      </c>
      <c r="Q45" s="54">
        <v>0</v>
      </c>
      <c r="R45" s="34">
        <v>9417732</v>
      </c>
      <c r="S45" s="57">
        <v>1507.15</v>
      </c>
      <c r="T45" s="37">
        <v>6249</v>
      </c>
      <c r="U45" s="84" t="s">
        <v>112</v>
      </c>
      <c r="V45" s="39"/>
      <c r="W45" s="40"/>
      <c r="X45" s="41"/>
      <c r="Y45" s="41"/>
      <c r="Z45" s="41"/>
      <c r="AA45" s="41"/>
      <c r="AB45" s="41"/>
      <c r="AC45" s="41"/>
      <c r="AD45" s="41"/>
    </row>
    <row r="46" spans="1:32" x14ac:dyDescent="0.2">
      <c r="A46" s="37" t="s">
        <v>19</v>
      </c>
      <c r="B46" s="38">
        <v>6812675</v>
      </c>
      <c r="C46" s="43">
        <v>56</v>
      </c>
      <c r="D46" s="43">
        <v>426221</v>
      </c>
      <c r="E46" s="34">
        <v>7238952</v>
      </c>
      <c r="F46" s="54">
        <v>88314</v>
      </c>
      <c r="G46" s="54">
        <v>20</v>
      </c>
      <c r="H46" s="54">
        <v>46547</v>
      </c>
      <c r="I46" s="54">
        <v>0</v>
      </c>
      <c r="J46" s="43">
        <v>134881</v>
      </c>
      <c r="K46" s="54" t="s">
        <v>113</v>
      </c>
      <c r="L46" s="54">
        <v>0</v>
      </c>
      <c r="M46" s="54">
        <v>0</v>
      </c>
      <c r="N46" s="43">
        <v>229</v>
      </c>
      <c r="O46" s="54">
        <v>10717</v>
      </c>
      <c r="P46" s="54">
        <v>50160</v>
      </c>
      <c r="Q46" s="54">
        <v>0</v>
      </c>
      <c r="R46" s="34">
        <v>7434939</v>
      </c>
      <c r="S46" s="56">
        <v>1211.5999999999999</v>
      </c>
      <c r="T46" s="37">
        <v>6136</v>
      </c>
      <c r="U46" s="84" t="s">
        <v>112</v>
      </c>
      <c r="V46" s="39"/>
      <c r="W46" s="40"/>
      <c r="X46" s="41"/>
      <c r="Y46" s="41"/>
      <c r="Z46" s="41"/>
      <c r="AA46" s="41"/>
      <c r="AB46" s="41"/>
      <c r="AC46" s="41"/>
      <c r="AD46" s="41"/>
    </row>
    <row r="47" spans="1:32" x14ac:dyDescent="0.2">
      <c r="A47" s="37" t="s">
        <v>48</v>
      </c>
      <c r="B47" s="38">
        <v>6874288</v>
      </c>
      <c r="C47" s="43">
        <v>0</v>
      </c>
      <c r="D47" s="43">
        <v>0</v>
      </c>
      <c r="E47" s="34">
        <v>6874288</v>
      </c>
      <c r="F47" s="54">
        <v>0</v>
      </c>
      <c r="G47" s="54">
        <v>0</v>
      </c>
      <c r="H47" s="54">
        <v>0</v>
      </c>
      <c r="I47" s="54">
        <v>0</v>
      </c>
      <c r="J47" s="43">
        <v>0</v>
      </c>
      <c r="K47" s="54">
        <v>7944</v>
      </c>
      <c r="L47" s="54">
        <v>0</v>
      </c>
      <c r="M47" s="54">
        <v>0</v>
      </c>
      <c r="N47" s="43">
        <v>649331</v>
      </c>
      <c r="O47" s="54">
        <v>0</v>
      </c>
      <c r="P47" s="54">
        <v>542645</v>
      </c>
      <c r="Q47" s="54">
        <v>0</v>
      </c>
      <c r="R47" s="34">
        <v>8074208</v>
      </c>
      <c r="S47" s="56">
        <v>1320.86</v>
      </c>
      <c r="T47" s="37">
        <v>6113</v>
      </c>
      <c r="U47" s="84" t="s">
        <v>112</v>
      </c>
      <c r="V47" s="39"/>
      <c r="W47" s="40"/>
      <c r="X47" s="41"/>
      <c r="Y47" s="41"/>
      <c r="Z47" s="41"/>
      <c r="AA47" s="41"/>
      <c r="AB47" s="41"/>
      <c r="AC47" s="41"/>
      <c r="AD47" s="41"/>
    </row>
    <row r="48" spans="1:32" x14ac:dyDescent="0.2">
      <c r="A48" s="37" t="s">
        <v>33</v>
      </c>
      <c r="B48" s="38">
        <v>1196544</v>
      </c>
      <c r="C48" s="43">
        <v>0</v>
      </c>
      <c r="D48" s="43">
        <v>0</v>
      </c>
      <c r="E48" s="34">
        <v>1196544</v>
      </c>
      <c r="F48" s="54">
        <v>0</v>
      </c>
      <c r="G48" s="54"/>
      <c r="H48" s="54"/>
      <c r="I48" s="54">
        <v>0</v>
      </c>
      <c r="J48" s="43">
        <v>0</v>
      </c>
      <c r="K48" s="54">
        <v>13965</v>
      </c>
      <c r="L48" s="54">
        <v>0</v>
      </c>
      <c r="M48" s="54">
        <v>0</v>
      </c>
      <c r="N48" s="43">
        <v>127482</v>
      </c>
      <c r="O48" s="54">
        <v>15112</v>
      </c>
      <c r="P48" s="54">
        <v>29735</v>
      </c>
      <c r="Q48" s="54">
        <v>0</v>
      </c>
      <c r="R48" s="34">
        <v>1382838</v>
      </c>
      <c r="S48" s="56">
        <v>229.87</v>
      </c>
      <c r="T48" s="37">
        <v>6016</v>
      </c>
      <c r="U48" s="84" t="s">
        <v>112</v>
      </c>
      <c r="V48" s="39"/>
      <c r="W48" s="40"/>
      <c r="X48" s="41"/>
      <c r="Y48" s="41"/>
      <c r="Z48" s="41"/>
      <c r="AA48" s="41"/>
      <c r="AB48" s="41"/>
      <c r="AC48" s="41"/>
      <c r="AD48" s="41"/>
    </row>
    <row r="49" spans="1:34" x14ac:dyDescent="0.2">
      <c r="A49" s="37" t="s">
        <v>41</v>
      </c>
      <c r="B49" s="38">
        <v>3248140</v>
      </c>
      <c r="C49" s="43">
        <v>0</v>
      </c>
      <c r="D49" s="43">
        <v>0</v>
      </c>
      <c r="E49" s="34">
        <v>3248140</v>
      </c>
      <c r="F49" s="54">
        <v>0</v>
      </c>
      <c r="G49" s="54"/>
      <c r="H49" s="54"/>
      <c r="I49" s="54">
        <v>0</v>
      </c>
      <c r="J49" s="43">
        <v>0</v>
      </c>
      <c r="K49" s="54">
        <v>37767</v>
      </c>
      <c r="L49" s="54">
        <v>0</v>
      </c>
      <c r="M49" s="54">
        <v>0</v>
      </c>
      <c r="N49" s="43">
        <v>1813326</v>
      </c>
      <c r="O49" s="54">
        <v>0</v>
      </c>
      <c r="P49" s="54">
        <v>237974</v>
      </c>
      <c r="Q49" s="54">
        <v>0</v>
      </c>
      <c r="R49" s="34">
        <v>5337207</v>
      </c>
      <c r="S49" s="56">
        <v>888.6</v>
      </c>
      <c r="T49" s="37">
        <v>6006</v>
      </c>
      <c r="U49" s="84" t="s">
        <v>112</v>
      </c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x14ac:dyDescent="0.2">
      <c r="A50" s="37" t="s">
        <v>76</v>
      </c>
      <c r="B50" s="38">
        <v>3234523</v>
      </c>
      <c r="C50" s="43">
        <v>0</v>
      </c>
      <c r="D50" s="43">
        <v>1220</v>
      </c>
      <c r="E50" s="34">
        <v>3235743</v>
      </c>
      <c r="F50" s="54">
        <v>4184</v>
      </c>
      <c r="G50" s="54">
        <v>3212</v>
      </c>
      <c r="H50" s="54">
        <v>63820</v>
      </c>
      <c r="I50" s="54">
        <v>30683</v>
      </c>
      <c r="J50" s="43">
        <v>101899</v>
      </c>
      <c r="K50" s="54" t="s">
        <v>113</v>
      </c>
      <c r="L50" s="54">
        <v>0</v>
      </c>
      <c r="M50" s="54">
        <v>0</v>
      </c>
      <c r="N50" s="43">
        <v>0</v>
      </c>
      <c r="O50" s="54">
        <v>0</v>
      </c>
      <c r="P50" s="54">
        <v>103897</v>
      </c>
      <c r="Q50" s="54">
        <v>0</v>
      </c>
      <c r="R50" s="34">
        <v>3441539</v>
      </c>
      <c r="S50" s="56">
        <v>573.98</v>
      </c>
      <c r="T50" s="37">
        <v>5996</v>
      </c>
      <c r="U50" s="84" t="s">
        <v>112</v>
      </c>
      <c r="V50" s="39"/>
      <c r="W50" s="40"/>
      <c r="X50" s="41"/>
      <c r="Y50" s="41"/>
      <c r="Z50" s="41"/>
      <c r="AA50" s="41"/>
      <c r="AB50" s="41"/>
      <c r="AC50" s="41"/>
      <c r="AD50" s="41"/>
    </row>
    <row r="51" spans="1:34" x14ac:dyDescent="0.2">
      <c r="A51" s="37" t="s">
        <v>78</v>
      </c>
      <c r="B51" s="34">
        <v>28134219</v>
      </c>
      <c r="C51" s="43">
        <v>0</v>
      </c>
      <c r="D51" s="43">
        <v>448</v>
      </c>
      <c r="E51" s="34">
        <v>28134667</v>
      </c>
      <c r="F51" s="54">
        <v>0</v>
      </c>
      <c r="G51" s="54"/>
      <c r="H51" s="54"/>
      <c r="I51" s="54">
        <v>0</v>
      </c>
      <c r="J51" s="43">
        <v>0</v>
      </c>
      <c r="K51" s="54">
        <v>162132</v>
      </c>
      <c r="L51" s="54">
        <v>0</v>
      </c>
      <c r="M51" s="54">
        <v>0</v>
      </c>
      <c r="N51" s="43">
        <v>9566295</v>
      </c>
      <c r="O51" s="54">
        <v>0</v>
      </c>
      <c r="P51" s="54">
        <v>1502401</v>
      </c>
      <c r="Q51" s="54">
        <v>0</v>
      </c>
      <c r="R51" s="34">
        <v>39365495</v>
      </c>
      <c r="S51" s="56">
        <v>6618.77</v>
      </c>
      <c r="T51" s="37">
        <v>5948</v>
      </c>
      <c r="U51" s="84" t="s">
        <v>112</v>
      </c>
      <c r="V51" s="39"/>
      <c r="W51" s="40"/>
      <c r="X51" s="41"/>
      <c r="Y51" s="41"/>
      <c r="Z51" s="41"/>
      <c r="AA51" s="41"/>
      <c r="AB51" s="41"/>
      <c r="AC51" s="41"/>
      <c r="AD51" s="41"/>
    </row>
    <row r="52" spans="1:34" x14ac:dyDescent="0.2">
      <c r="A52" s="37" t="s">
        <v>43</v>
      </c>
      <c r="B52" s="38">
        <v>55925344</v>
      </c>
      <c r="C52" s="43">
        <v>0</v>
      </c>
      <c r="D52" s="43">
        <v>56336</v>
      </c>
      <c r="E52" s="34">
        <v>55981680</v>
      </c>
      <c r="F52" s="54">
        <v>0</v>
      </c>
      <c r="G52" s="54"/>
      <c r="H52" s="54"/>
      <c r="I52" s="54">
        <v>0</v>
      </c>
      <c r="J52" s="43">
        <v>0</v>
      </c>
      <c r="K52" s="54">
        <v>542456</v>
      </c>
      <c r="L52" s="54">
        <v>0</v>
      </c>
      <c r="M52" s="54">
        <v>0</v>
      </c>
      <c r="N52" s="43">
        <v>14207396</v>
      </c>
      <c r="O52" s="54">
        <v>0</v>
      </c>
      <c r="P52" s="54">
        <v>2125394</v>
      </c>
      <c r="Q52" s="54">
        <v>0</v>
      </c>
      <c r="R52" s="34">
        <v>72856926</v>
      </c>
      <c r="S52" s="56">
        <v>12312.63</v>
      </c>
      <c r="T52" s="37">
        <v>5917</v>
      </c>
      <c r="U52" s="33" t="s">
        <v>53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4" x14ac:dyDescent="0.2">
      <c r="A53" s="37" t="s">
        <v>27</v>
      </c>
      <c r="B53" s="38">
        <v>934828</v>
      </c>
      <c r="C53" s="43">
        <v>142</v>
      </c>
      <c r="D53" s="43">
        <v>0</v>
      </c>
      <c r="E53" s="34">
        <v>934970</v>
      </c>
      <c r="F53" s="54">
        <v>29563</v>
      </c>
      <c r="G53" s="54">
        <v>132</v>
      </c>
      <c r="H53" s="54">
        <v>0</v>
      </c>
      <c r="I53" s="54">
        <v>0</v>
      </c>
      <c r="J53" s="43">
        <v>29695</v>
      </c>
      <c r="K53" s="54" t="s">
        <v>113</v>
      </c>
      <c r="L53" s="54">
        <v>0</v>
      </c>
      <c r="M53" s="54">
        <v>0</v>
      </c>
      <c r="N53" s="43">
        <v>32153</v>
      </c>
      <c r="O53" s="54">
        <v>0</v>
      </c>
      <c r="P53" s="54">
        <v>38424</v>
      </c>
      <c r="Q53" s="54">
        <v>0</v>
      </c>
      <c r="R53" s="34">
        <v>1035242</v>
      </c>
      <c r="S53" s="57">
        <v>174.98</v>
      </c>
      <c r="T53" s="37">
        <v>5916</v>
      </c>
      <c r="U53" s="85" t="s">
        <v>109</v>
      </c>
      <c r="V53" s="39"/>
      <c r="W53" s="40"/>
      <c r="X53" s="41"/>
      <c r="Y53" s="41"/>
      <c r="Z53" s="41"/>
      <c r="AA53" s="41"/>
      <c r="AB53" s="41"/>
      <c r="AC53" s="41"/>
      <c r="AD53" s="41"/>
    </row>
    <row r="54" spans="1:34" x14ac:dyDescent="0.2">
      <c r="A54" s="37" t="s">
        <v>32</v>
      </c>
      <c r="B54" s="38">
        <v>6808461</v>
      </c>
      <c r="C54" s="43">
        <v>0</v>
      </c>
      <c r="D54" s="43">
        <v>0</v>
      </c>
      <c r="E54" s="34">
        <v>6808461</v>
      </c>
      <c r="F54" s="54">
        <v>0</v>
      </c>
      <c r="G54" s="54"/>
      <c r="H54" s="54"/>
      <c r="I54" s="54">
        <v>0</v>
      </c>
      <c r="J54" s="43">
        <v>0</v>
      </c>
      <c r="K54" s="54">
        <v>30786</v>
      </c>
      <c r="L54" s="54">
        <v>0</v>
      </c>
      <c r="M54" s="54">
        <v>0</v>
      </c>
      <c r="N54" s="43">
        <v>408770</v>
      </c>
      <c r="O54" s="54">
        <v>0</v>
      </c>
      <c r="P54" s="54">
        <v>234181</v>
      </c>
      <c r="Q54" s="54">
        <v>0</v>
      </c>
      <c r="R54" s="34">
        <v>7482198</v>
      </c>
      <c r="S54" s="56">
        <v>1267.07</v>
      </c>
      <c r="T54" s="37">
        <v>5905</v>
      </c>
      <c r="U54" s="85" t="s">
        <v>109</v>
      </c>
      <c r="V54" s="39"/>
      <c r="W54" s="40"/>
      <c r="X54" s="41"/>
      <c r="Y54" s="41"/>
      <c r="Z54" s="41"/>
      <c r="AA54" s="41"/>
      <c r="AB54" s="41"/>
      <c r="AC54" s="41"/>
      <c r="AD54" s="41"/>
    </row>
    <row r="55" spans="1:34" x14ac:dyDescent="0.2">
      <c r="A55" s="37" t="s">
        <v>39</v>
      </c>
      <c r="B55" s="34">
        <v>9645547</v>
      </c>
      <c r="C55" s="43">
        <v>0</v>
      </c>
      <c r="D55" s="43">
        <v>0</v>
      </c>
      <c r="E55" s="34">
        <v>9645547</v>
      </c>
      <c r="F55" s="54">
        <v>0</v>
      </c>
      <c r="G55" s="54"/>
      <c r="H55" s="54"/>
      <c r="I55" s="54">
        <v>0</v>
      </c>
      <c r="J55" s="43">
        <v>0</v>
      </c>
      <c r="K55" s="54">
        <v>123986</v>
      </c>
      <c r="L55" s="54">
        <v>0</v>
      </c>
      <c r="M55" s="54">
        <v>0</v>
      </c>
      <c r="N55" s="43">
        <v>459442</v>
      </c>
      <c r="O55" s="54">
        <v>18964</v>
      </c>
      <c r="P55" s="54">
        <v>199912</v>
      </c>
      <c r="Q55" s="54">
        <v>0</v>
      </c>
      <c r="R55" s="34">
        <v>10447851</v>
      </c>
      <c r="S55" s="56">
        <v>1774.05</v>
      </c>
      <c r="T55" s="37">
        <v>5889</v>
      </c>
      <c r="U55" s="85" t="s">
        <v>109</v>
      </c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4" x14ac:dyDescent="0.2">
      <c r="A56" s="37" t="s">
        <v>38</v>
      </c>
      <c r="B56" s="34">
        <v>6712145</v>
      </c>
      <c r="C56" s="43">
        <v>0</v>
      </c>
      <c r="D56" s="43">
        <v>0</v>
      </c>
      <c r="E56" s="34">
        <v>6712145</v>
      </c>
      <c r="F56" s="54">
        <v>0</v>
      </c>
      <c r="G56" s="54"/>
      <c r="H56" s="60"/>
      <c r="I56" s="54">
        <v>0</v>
      </c>
      <c r="J56" s="43">
        <v>0</v>
      </c>
      <c r="K56" s="54">
        <v>37512</v>
      </c>
      <c r="L56" s="54">
        <v>0</v>
      </c>
      <c r="M56" s="54">
        <v>0</v>
      </c>
      <c r="N56" s="43">
        <v>266252</v>
      </c>
      <c r="O56" s="54">
        <v>11177</v>
      </c>
      <c r="P56" s="54">
        <v>27897</v>
      </c>
      <c r="Q56" s="54">
        <v>0</v>
      </c>
      <c r="R56" s="34">
        <v>7054983</v>
      </c>
      <c r="S56" s="56">
        <v>1225.1400000000001</v>
      </c>
      <c r="T56" s="37">
        <v>5759</v>
      </c>
      <c r="U56" s="85" t="s">
        <v>109</v>
      </c>
      <c r="V56" s="39"/>
      <c r="W56" s="40"/>
      <c r="X56" s="41"/>
      <c r="Y56" s="41"/>
      <c r="Z56" s="41"/>
      <c r="AA56" s="41"/>
      <c r="AB56" s="41"/>
      <c r="AC56" s="41"/>
      <c r="AD56" s="41"/>
    </row>
    <row r="57" spans="1:34" x14ac:dyDescent="0.2">
      <c r="A57" s="37" t="s">
        <v>111</v>
      </c>
      <c r="B57" s="34">
        <v>2896536</v>
      </c>
      <c r="C57" s="43">
        <v>0</v>
      </c>
      <c r="D57" s="43">
        <v>0</v>
      </c>
      <c r="E57" s="34">
        <v>2896536</v>
      </c>
      <c r="F57" s="58">
        <v>0</v>
      </c>
      <c r="G57" s="58">
        <v>0</v>
      </c>
      <c r="H57" s="58">
        <v>0</v>
      </c>
      <c r="I57" s="58">
        <v>0</v>
      </c>
      <c r="J57" s="43">
        <v>0</v>
      </c>
      <c r="K57" s="58">
        <v>0</v>
      </c>
      <c r="L57" s="58">
        <v>0</v>
      </c>
      <c r="M57" s="58">
        <v>0</v>
      </c>
      <c r="N57" s="43">
        <v>895746</v>
      </c>
      <c r="O57" s="58">
        <v>0</v>
      </c>
      <c r="P57" s="58">
        <v>0</v>
      </c>
      <c r="Q57" s="58">
        <v>0</v>
      </c>
      <c r="R57" s="34">
        <v>3792282</v>
      </c>
      <c r="S57" s="56">
        <v>665.78</v>
      </c>
      <c r="T57" s="37">
        <v>5696</v>
      </c>
      <c r="U57" s="85" t="s">
        <v>109</v>
      </c>
      <c r="V57" s="39"/>
      <c r="W57" s="40"/>
      <c r="X57" s="41"/>
      <c r="Y57" s="41"/>
      <c r="Z57" s="41"/>
      <c r="AA57" s="41"/>
      <c r="AB57" s="41"/>
      <c r="AC57" s="41"/>
      <c r="AD57" s="41"/>
    </row>
    <row r="58" spans="1:34" ht="13.5" thickBot="1" x14ac:dyDescent="0.25">
      <c r="A58" s="16" t="s">
        <v>55</v>
      </c>
      <c r="B58" s="20">
        <f t="shared" ref="B58:S58" si="0">SUM(B4:B57)</f>
        <v>1057022030</v>
      </c>
      <c r="C58" s="20">
        <f t="shared" si="0"/>
        <v>1521096</v>
      </c>
      <c r="D58" s="20">
        <f t="shared" si="0"/>
        <v>4887981</v>
      </c>
      <c r="E58" s="20">
        <f t="shared" si="0"/>
        <v>1063431107</v>
      </c>
      <c r="F58" s="20">
        <f t="shared" si="0"/>
        <v>438571178</v>
      </c>
      <c r="G58" s="20">
        <f t="shared" si="0"/>
        <v>2426147</v>
      </c>
      <c r="H58" s="20">
        <f t="shared" si="0"/>
        <v>11450041</v>
      </c>
      <c r="I58" s="20">
        <f t="shared" si="0"/>
        <v>14481020</v>
      </c>
      <c r="J58" s="20">
        <f t="shared" si="0"/>
        <v>466928386</v>
      </c>
      <c r="K58" s="20">
        <f t="shared" si="0"/>
        <v>3897836</v>
      </c>
      <c r="L58" s="20">
        <f t="shared" si="0"/>
        <v>85288</v>
      </c>
      <c r="M58" s="20">
        <f t="shared" si="0"/>
        <v>88690</v>
      </c>
      <c r="N58" s="20">
        <f t="shared" si="0"/>
        <v>67232592</v>
      </c>
      <c r="O58" s="20">
        <f t="shared" si="0"/>
        <v>4681969</v>
      </c>
      <c r="P58" s="20">
        <f t="shared" si="0"/>
        <v>23037802</v>
      </c>
      <c r="Q58" s="20">
        <f t="shared" si="0"/>
        <v>0</v>
      </c>
      <c r="R58" s="20">
        <f t="shared" si="0"/>
        <v>1629383670</v>
      </c>
      <c r="S58" s="49">
        <f t="shared" si="0"/>
        <v>238493.76</v>
      </c>
      <c r="T58" s="18"/>
      <c r="U58" s="28"/>
      <c r="V58" s="29"/>
      <c r="W58" s="29"/>
      <c r="X58" s="29"/>
      <c r="Y58" s="29"/>
      <c r="Z58" s="29"/>
      <c r="AA58" s="29"/>
      <c r="AB58" s="29"/>
      <c r="AC58" s="29"/>
      <c r="AD58" s="29"/>
    </row>
    <row r="59" spans="1:34" ht="13.5" thickTop="1" x14ac:dyDescent="0.2">
      <c r="A59" s="82" t="s">
        <v>100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0"/>
      <c r="T59" s="10"/>
      <c r="U59" s="6"/>
      <c r="V59" s="6"/>
      <c r="W59" s="6"/>
      <c r="X59" s="6"/>
      <c r="Y59" s="6"/>
      <c r="Z59" s="6"/>
      <c r="AA59" s="6"/>
      <c r="AB59" s="6"/>
      <c r="AC59" s="6"/>
    </row>
    <row r="60" spans="1:34" x14ac:dyDescent="0.2">
      <c r="A60" s="81" t="s">
        <v>105</v>
      </c>
      <c r="B60" s="8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10"/>
      <c r="U60" s="6"/>
      <c r="V60" s="6"/>
      <c r="W60" s="6"/>
      <c r="X60" s="6"/>
      <c r="Y60" s="6"/>
      <c r="Z60" s="6"/>
      <c r="AA60" s="6"/>
      <c r="AB60" s="6"/>
      <c r="AC60" s="6"/>
    </row>
    <row r="61" spans="1:34" x14ac:dyDescent="0.2">
      <c r="A61" s="78" t="s">
        <v>104</v>
      </c>
      <c r="B61" s="89">
        <f>ROUND(S58*0.05,2)</f>
        <v>11924.69</v>
      </c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8"/>
      <c r="T61" s="10"/>
      <c r="U61" s="30"/>
      <c r="V61" s="6"/>
      <c r="W61" s="6"/>
      <c r="X61" s="6"/>
      <c r="Y61" s="6"/>
      <c r="Z61" s="6"/>
      <c r="AA61" s="6"/>
      <c r="AB61" s="6"/>
      <c r="AC61" s="6"/>
    </row>
    <row r="62" spans="1:34" x14ac:dyDescent="0.2">
      <c r="A62" s="78" t="s">
        <v>101</v>
      </c>
      <c r="B62" s="76">
        <f>T10</f>
        <v>7293</v>
      </c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10"/>
      <c r="U62" s="3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7"/>
    </row>
    <row r="63" spans="1:34" x14ac:dyDescent="0.2">
      <c r="A63" s="78" t="s">
        <v>102</v>
      </c>
      <c r="B63" s="76">
        <f>T52</f>
        <v>5917</v>
      </c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17"/>
    </row>
    <row r="64" spans="1:34" x14ac:dyDescent="0.2">
      <c r="A64" s="79" t="s">
        <v>103</v>
      </c>
      <c r="B64" s="77">
        <f>B62-B63</f>
        <v>1376</v>
      </c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2"/>
      <c r="T64" s="5"/>
      <c r="U64" s="6"/>
      <c r="V64" s="3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6"/>
    </row>
    <row r="65" spans="1:34" x14ac:dyDescent="0.2">
      <c r="A65" s="79" t="s">
        <v>106</v>
      </c>
      <c r="B65" s="75">
        <f>B64/B63</f>
        <v>0.23255027885752916</v>
      </c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2"/>
      <c r="T65" s="21"/>
      <c r="U65" s="6"/>
    </row>
    <row r="66" spans="1:34" x14ac:dyDescent="0.2">
      <c r="A66" s="83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3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35"/>
    </row>
    <row r="83" spans="1:18" x14ac:dyDescent="0.2">
      <c r="A83" s="35"/>
    </row>
  </sheetData>
  <sortState ref="A10:U63">
    <sortCondition descending="1" ref="T10:T63"/>
  </sortState>
  <mergeCells count="1">
    <mergeCell ref="A1:E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selection activeCell="A2" sqref="A2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87" t="s">
        <v>128</v>
      </c>
      <c r="B1" s="87"/>
      <c r="C1" s="87"/>
      <c r="D1" s="87"/>
      <c r="E1" s="87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86</v>
      </c>
      <c r="B3" s="70" t="s">
        <v>93</v>
      </c>
      <c r="C3" s="70" t="s">
        <v>94</v>
      </c>
      <c r="D3" s="70" t="s">
        <v>95</v>
      </c>
      <c r="E3" s="71" t="s">
        <v>96</v>
      </c>
      <c r="V3" s="46"/>
    </row>
    <row r="4" spans="1:22" ht="13.5" thickTop="1" x14ac:dyDescent="0.2">
      <c r="A4" s="37" t="s">
        <v>32</v>
      </c>
      <c r="B4" s="22">
        <v>6808461</v>
      </c>
      <c r="C4" s="22">
        <v>6808461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1196544</v>
      </c>
      <c r="C5" s="22">
        <v>1196544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4860951</v>
      </c>
      <c r="C6" s="22">
        <v>4720548</v>
      </c>
      <c r="D6" s="22">
        <f t="shared" si="0"/>
        <v>140403</v>
      </c>
      <c r="E6" s="61">
        <f t="shared" si="1"/>
        <v>140403</v>
      </c>
      <c r="G6" s="11"/>
    </row>
    <row r="7" spans="1:22" x14ac:dyDescent="0.2">
      <c r="A7" s="3" t="s">
        <v>1</v>
      </c>
      <c r="B7" s="22">
        <v>310261101</v>
      </c>
      <c r="C7" s="22">
        <v>310227404</v>
      </c>
      <c r="D7" s="22">
        <f t="shared" si="0"/>
        <v>33697</v>
      </c>
      <c r="E7" s="61">
        <f t="shared" si="1"/>
        <v>33697</v>
      </c>
      <c r="G7" s="11"/>
    </row>
    <row r="8" spans="1:22" x14ac:dyDescent="0.2">
      <c r="A8" s="3" t="s">
        <v>34</v>
      </c>
      <c r="B8" s="22">
        <v>2146712</v>
      </c>
      <c r="C8" s="22">
        <v>2146712</v>
      </c>
      <c r="D8" s="22">
        <f t="shared" si="0"/>
        <v>0</v>
      </c>
      <c r="E8" s="61">
        <f t="shared" si="1"/>
        <v>0</v>
      </c>
      <c r="G8" s="11"/>
    </row>
    <row r="9" spans="1:22" x14ac:dyDescent="0.2">
      <c r="A9" s="3" t="s">
        <v>35</v>
      </c>
      <c r="B9" s="22">
        <v>26415134</v>
      </c>
      <c r="C9" s="22">
        <v>26415134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1681845</v>
      </c>
      <c r="C10" s="22">
        <v>1679263</v>
      </c>
      <c r="D10" s="22">
        <f t="shared" si="0"/>
        <v>2582</v>
      </c>
      <c r="E10" s="61">
        <f t="shared" si="1"/>
        <v>2582</v>
      </c>
      <c r="G10" s="11"/>
    </row>
    <row r="11" spans="1:22" x14ac:dyDescent="0.2">
      <c r="A11" s="3" t="s">
        <v>36</v>
      </c>
      <c r="B11" s="22">
        <v>2588176</v>
      </c>
      <c r="C11" s="22">
        <v>2588176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2198826</v>
      </c>
      <c r="C12" s="22">
        <v>2198826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6712145</v>
      </c>
      <c r="C13" s="22">
        <v>6712145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3573914</v>
      </c>
      <c r="C14" s="22">
        <v>3573725</v>
      </c>
      <c r="D14" s="22">
        <f t="shared" si="0"/>
        <v>189</v>
      </c>
      <c r="E14" s="61">
        <f t="shared" si="1"/>
        <v>189</v>
      </c>
      <c r="G14" s="11"/>
    </row>
    <row r="15" spans="1:22" x14ac:dyDescent="0.2">
      <c r="A15" s="3" t="s">
        <v>4</v>
      </c>
      <c r="B15" s="22">
        <v>4786043</v>
      </c>
      <c r="C15" s="22">
        <v>4779709</v>
      </c>
      <c r="D15" s="22">
        <f t="shared" si="0"/>
        <v>6334</v>
      </c>
      <c r="E15" s="61">
        <f t="shared" si="1"/>
        <v>6334</v>
      </c>
      <c r="G15" s="11"/>
    </row>
    <row r="16" spans="1:22" x14ac:dyDescent="0.2">
      <c r="A16" s="3" t="s">
        <v>39</v>
      </c>
      <c r="B16" s="22">
        <v>9645547</v>
      </c>
      <c r="C16" s="22">
        <v>9645547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5315362</v>
      </c>
      <c r="C17" s="22">
        <v>5315350</v>
      </c>
      <c r="D17" s="22">
        <f t="shared" si="0"/>
        <v>12</v>
      </c>
      <c r="E17" s="61">
        <f t="shared" si="1"/>
        <v>12</v>
      </c>
      <c r="G17" s="11"/>
    </row>
    <row r="18" spans="1:7" x14ac:dyDescent="0.2">
      <c r="A18" s="3" t="s">
        <v>6</v>
      </c>
      <c r="B18" s="22">
        <v>5682763</v>
      </c>
      <c r="C18" s="22">
        <v>5653057</v>
      </c>
      <c r="D18" s="22">
        <f t="shared" si="0"/>
        <v>29706</v>
      </c>
      <c r="E18" s="61">
        <f t="shared" si="1"/>
        <v>29706</v>
      </c>
      <c r="G18" s="11"/>
    </row>
    <row r="19" spans="1:7" x14ac:dyDescent="0.2">
      <c r="A19" s="3" t="s">
        <v>7</v>
      </c>
      <c r="B19" s="22">
        <v>112875406</v>
      </c>
      <c r="C19" s="22">
        <v>113038693</v>
      </c>
      <c r="D19" s="22">
        <f t="shared" si="0"/>
        <v>-163287</v>
      </c>
      <c r="E19" s="61">
        <f t="shared" si="1"/>
        <v>0</v>
      </c>
      <c r="G19" s="11"/>
    </row>
    <row r="20" spans="1:7" x14ac:dyDescent="0.2">
      <c r="A20" s="3" t="s">
        <v>8</v>
      </c>
      <c r="B20" s="22">
        <v>19762476</v>
      </c>
      <c r="C20" s="22">
        <v>19762520</v>
      </c>
      <c r="D20" s="22">
        <f t="shared" si="0"/>
        <v>-44</v>
      </c>
      <c r="E20" s="61">
        <f t="shared" si="1"/>
        <v>0</v>
      </c>
      <c r="G20" s="11"/>
    </row>
    <row r="21" spans="1:7" x14ac:dyDescent="0.2">
      <c r="A21" s="3" t="s">
        <v>9</v>
      </c>
      <c r="B21" s="22">
        <v>3193473</v>
      </c>
      <c r="C21" s="22">
        <v>3193471</v>
      </c>
      <c r="D21" s="22">
        <f t="shared" si="0"/>
        <v>2</v>
      </c>
      <c r="E21" s="61">
        <f t="shared" si="1"/>
        <v>2</v>
      </c>
      <c r="G21" s="11"/>
    </row>
    <row r="22" spans="1:7" x14ac:dyDescent="0.2">
      <c r="A22" s="3" t="s">
        <v>10</v>
      </c>
      <c r="B22" s="22">
        <v>1819227</v>
      </c>
      <c r="C22" s="22">
        <v>1819524</v>
      </c>
      <c r="D22" s="22">
        <f t="shared" si="0"/>
        <v>-297</v>
      </c>
      <c r="E22" s="61">
        <f t="shared" si="1"/>
        <v>0</v>
      </c>
      <c r="G22" s="11"/>
    </row>
    <row r="23" spans="1:7" x14ac:dyDescent="0.2">
      <c r="A23" s="3" t="s">
        <v>11</v>
      </c>
      <c r="B23" s="22">
        <v>1097027</v>
      </c>
      <c r="C23" s="22">
        <v>1096689</v>
      </c>
      <c r="D23" s="22">
        <f t="shared" si="0"/>
        <v>338</v>
      </c>
      <c r="E23" s="61">
        <f t="shared" si="1"/>
        <v>338</v>
      </c>
      <c r="G23" s="11"/>
    </row>
    <row r="24" spans="1:7" x14ac:dyDescent="0.2">
      <c r="A24" s="3" t="s">
        <v>40</v>
      </c>
      <c r="B24" s="22">
        <v>4864536</v>
      </c>
      <c r="C24" s="22">
        <v>4864536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37363704</v>
      </c>
      <c r="C25" s="22">
        <v>37363704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1346459</v>
      </c>
      <c r="C26" s="22">
        <v>1342412</v>
      </c>
      <c r="D26" s="22">
        <f t="shared" si="0"/>
        <v>4047</v>
      </c>
      <c r="E26" s="61">
        <f t="shared" si="1"/>
        <v>4047</v>
      </c>
      <c r="G26" s="11"/>
    </row>
    <row r="27" spans="1:7" x14ac:dyDescent="0.2">
      <c r="A27" s="3" t="s">
        <v>41</v>
      </c>
      <c r="B27" s="22">
        <v>3248140</v>
      </c>
      <c r="C27" s="22">
        <v>3248140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69386710</v>
      </c>
      <c r="C28" s="22">
        <v>69386710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17104694</v>
      </c>
      <c r="C29" s="22">
        <v>17104694</v>
      </c>
      <c r="D29" s="22">
        <f t="shared" si="0"/>
        <v>0</v>
      </c>
      <c r="E29" s="61">
        <f t="shared" si="1"/>
        <v>0</v>
      </c>
      <c r="G29" s="11"/>
    </row>
    <row r="30" spans="1:7" x14ac:dyDescent="0.2">
      <c r="A30" s="3" t="s">
        <v>15</v>
      </c>
      <c r="B30" s="22">
        <v>2124308</v>
      </c>
      <c r="C30" s="22">
        <v>2114563</v>
      </c>
      <c r="D30" s="22">
        <f t="shared" si="0"/>
        <v>9745</v>
      </c>
      <c r="E30" s="61">
        <f t="shared" si="1"/>
        <v>9745</v>
      </c>
      <c r="G30" s="11"/>
    </row>
    <row r="31" spans="1:7" x14ac:dyDescent="0.2">
      <c r="A31" s="3" t="s">
        <v>16</v>
      </c>
      <c r="B31" s="22">
        <v>23481054</v>
      </c>
      <c r="C31" s="22">
        <v>23478963</v>
      </c>
      <c r="D31" s="22">
        <f t="shared" si="0"/>
        <v>2091</v>
      </c>
      <c r="E31" s="61">
        <f t="shared" si="1"/>
        <v>2091</v>
      </c>
      <c r="G31" s="11"/>
    </row>
    <row r="32" spans="1:7" x14ac:dyDescent="0.2">
      <c r="A32" s="3" t="s">
        <v>42</v>
      </c>
      <c r="B32" s="22">
        <v>6369260</v>
      </c>
      <c r="C32" s="22">
        <v>6369260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8721163</v>
      </c>
      <c r="C33" s="22">
        <v>8715825</v>
      </c>
      <c r="D33" s="22">
        <f t="shared" si="0"/>
        <v>5338</v>
      </c>
      <c r="E33" s="61">
        <f t="shared" si="1"/>
        <v>5338</v>
      </c>
      <c r="G33" s="11"/>
    </row>
    <row r="34" spans="1:7" x14ac:dyDescent="0.2">
      <c r="A34" s="3" t="s">
        <v>43</v>
      </c>
      <c r="B34" s="22">
        <v>55925344</v>
      </c>
      <c r="C34" s="22">
        <v>55925344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28134219</v>
      </c>
      <c r="C35" s="22">
        <v>28134219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133428977</v>
      </c>
      <c r="C36" s="22">
        <v>133428977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6812731</v>
      </c>
      <c r="C37" s="22">
        <v>6812675</v>
      </c>
      <c r="D37" s="22">
        <f>B37-C37</f>
        <v>56</v>
      </c>
      <c r="E37" s="61">
        <f t="shared" si="1"/>
        <v>56</v>
      </c>
      <c r="G37" s="11"/>
    </row>
    <row r="38" spans="1:7" x14ac:dyDescent="0.2">
      <c r="A38" s="3" t="s">
        <v>20</v>
      </c>
      <c r="B38" s="22">
        <v>7690608</v>
      </c>
      <c r="C38" s="22">
        <v>7687433</v>
      </c>
      <c r="D38" s="22">
        <f t="shared" si="0"/>
        <v>3175</v>
      </c>
      <c r="E38" s="61">
        <f t="shared" si="1"/>
        <v>3175</v>
      </c>
      <c r="G38" s="11"/>
    </row>
    <row r="39" spans="1:7" x14ac:dyDescent="0.2">
      <c r="A39" s="3" t="s">
        <v>21</v>
      </c>
      <c r="B39" s="22">
        <v>14236156</v>
      </c>
      <c r="C39" s="22">
        <v>13775109</v>
      </c>
      <c r="D39" s="22">
        <f t="shared" si="0"/>
        <v>461047</v>
      </c>
      <c r="E39" s="61">
        <f t="shared" si="1"/>
        <v>461047</v>
      </c>
      <c r="G39" s="11"/>
    </row>
    <row r="40" spans="1:7" x14ac:dyDescent="0.2">
      <c r="A40" s="32" t="s">
        <v>22</v>
      </c>
      <c r="B40" s="22">
        <v>29455663</v>
      </c>
      <c r="C40" s="22">
        <v>28633643</v>
      </c>
      <c r="D40" s="22">
        <f t="shared" si="0"/>
        <v>822020</v>
      </c>
      <c r="E40" s="61">
        <f t="shared" si="1"/>
        <v>822020</v>
      </c>
      <c r="G40" s="11"/>
    </row>
    <row r="41" spans="1:7" x14ac:dyDescent="0.2">
      <c r="A41" s="3" t="s">
        <v>23</v>
      </c>
      <c r="B41" s="22">
        <v>428079</v>
      </c>
      <c r="C41" s="22">
        <v>428079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5603666</v>
      </c>
      <c r="C42" s="22">
        <v>5603666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1324978</v>
      </c>
      <c r="C43" s="22">
        <v>1324978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3234523</v>
      </c>
      <c r="C44" s="22">
        <v>3234523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11207165</v>
      </c>
      <c r="C45" s="22">
        <v>11207229</v>
      </c>
      <c r="D45" s="22">
        <f t="shared" si="0"/>
        <v>-64</v>
      </c>
      <c r="E45" s="61">
        <f t="shared" si="1"/>
        <v>0</v>
      </c>
      <c r="G45" s="11"/>
    </row>
    <row r="46" spans="1:7" x14ac:dyDescent="0.2">
      <c r="A46" s="3" t="s">
        <v>26</v>
      </c>
      <c r="B46" s="22">
        <v>584194</v>
      </c>
      <c r="C46" s="22">
        <v>584194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3958547</v>
      </c>
      <c r="C47" s="22">
        <v>3958547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9096487</v>
      </c>
      <c r="C48" s="22">
        <v>9096487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934970</v>
      </c>
      <c r="C49" s="22">
        <v>934828</v>
      </c>
      <c r="D49" s="22">
        <f t="shared" si="0"/>
        <v>142</v>
      </c>
      <c r="E49" s="61">
        <f t="shared" si="1"/>
        <v>142</v>
      </c>
      <c r="G49" s="11"/>
    </row>
    <row r="50" spans="1:7" x14ac:dyDescent="0.2">
      <c r="A50" s="3" t="s">
        <v>28</v>
      </c>
      <c r="B50" s="22">
        <v>3712641</v>
      </c>
      <c r="C50" s="22">
        <v>3712548</v>
      </c>
      <c r="D50" s="22">
        <f t="shared" si="0"/>
        <v>93</v>
      </c>
      <c r="E50" s="61">
        <f t="shared" si="1"/>
        <v>93</v>
      </c>
      <c r="G50" s="11"/>
    </row>
    <row r="51" spans="1:7" x14ac:dyDescent="0.2">
      <c r="A51" s="3" t="s">
        <v>29</v>
      </c>
      <c r="B51" s="22">
        <v>4327706</v>
      </c>
      <c r="C51" s="22">
        <v>4327702</v>
      </c>
      <c r="D51" s="22">
        <f t="shared" si="0"/>
        <v>4</v>
      </c>
      <c r="E51" s="61">
        <f t="shared" si="1"/>
        <v>4</v>
      </c>
      <c r="G51" s="11"/>
    </row>
    <row r="52" spans="1:7" x14ac:dyDescent="0.2">
      <c r="A52" s="3" t="s">
        <v>30</v>
      </c>
      <c r="B52" s="22">
        <v>3482760</v>
      </c>
      <c r="C52" s="22">
        <v>3482685</v>
      </c>
      <c r="D52" s="22">
        <f t="shared" si="0"/>
        <v>75</v>
      </c>
      <c r="E52" s="61">
        <f t="shared" si="1"/>
        <v>75</v>
      </c>
      <c r="G52" s="11"/>
    </row>
    <row r="53" spans="1:7" x14ac:dyDescent="0.2">
      <c r="A53" s="3" t="s">
        <v>31</v>
      </c>
      <c r="B53" s="22">
        <v>1538772</v>
      </c>
      <c r="C53" s="22">
        <v>1539372</v>
      </c>
      <c r="D53" s="22">
        <f t="shared" si="0"/>
        <v>-600</v>
      </c>
      <c r="E53" s="61">
        <f t="shared" si="1"/>
        <v>0</v>
      </c>
    </row>
    <row r="54" spans="1:7" x14ac:dyDescent="0.2">
      <c r="A54" s="3" t="s">
        <v>48</v>
      </c>
      <c r="B54" s="22">
        <v>6874288</v>
      </c>
      <c r="C54" s="22">
        <v>6874288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10673654</v>
      </c>
      <c r="C55" s="22">
        <v>10673654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6185009</v>
      </c>
      <c r="C56" s="22">
        <v>6185009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110</v>
      </c>
      <c r="B57" s="22">
        <v>2896536</v>
      </c>
      <c r="C57" s="22">
        <v>2896536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1058378834</v>
      </c>
      <c r="C58" s="24">
        <f>SUM(C4:C57)</f>
        <v>1057022030</v>
      </c>
      <c r="D58" s="24">
        <f>SUM(D4:D57)</f>
        <v>1356804</v>
      </c>
      <c r="E58" s="62">
        <f>SUM(E4:E57)</f>
        <v>1521096</v>
      </c>
    </row>
    <row r="59" spans="1:7" ht="13.5" thickTop="1" x14ac:dyDescent="0.2">
      <c r="A59" s="82" t="s">
        <v>100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B7" sqref="B7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87" t="s">
        <v>129</v>
      </c>
      <c r="B1" s="88"/>
      <c r="C1" s="88"/>
      <c r="D1" s="88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86</v>
      </c>
      <c r="B3" s="73" t="s">
        <v>97</v>
      </c>
      <c r="C3" s="73" t="s">
        <v>98</v>
      </c>
      <c r="D3" s="74" t="s">
        <v>99</v>
      </c>
      <c r="R3" s="13"/>
    </row>
    <row r="4" spans="1:18" ht="13.5" thickTop="1" x14ac:dyDescent="0.2">
      <c r="A4" s="8" t="s">
        <v>32</v>
      </c>
      <c r="B4" s="22">
        <v>408770</v>
      </c>
      <c r="C4" s="22">
        <v>0</v>
      </c>
      <c r="D4" s="61">
        <f>B4-C4</f>
        <v>408770</v>
      </c>
      <c r="F4" s="11"/>
    </row>
    <row r="5" spans="1:18" s="7" customFormat="1" x14ac:dyDescent="0.2">
      <c r="A5" s="3" t="s">
        <v>33</v>
      </c>
      <c r="B5" s="65">
        <v>127482</v>
      </c>
      <c r="C5" s="22">
        <v>0</v>
      </c>
      <c r="D5" s="61">
        <f t="shared" ref="D5:D57" si="0">B5-C5</f>
        <v>127482</v>
      </c>
      <c r="E5" s="45"/>
      <c r="F5" s="11"/>
    </row>
    <row r="6" spans="1:18" s="7" customFormat="1" x14ac:dyDescent="0.2">
      <c r="A6" s="3" t="s">
        <v>0</v>
      </c>
      <c r="B6" s="65">
        <v>378837</v>
      </c>
      <c r="C6" s="22">
        <v>140403</v>
      </c>
      <c r="D6" s="61">
        <f t="shared" si="0"/>
        <v>238434</v>
      </c>
      <c r="E6" s="45"/>
      <c r="F6" s="11"/>
    </row>
    <row r="7" spans="1:18" s="7" customFormat="1" x14ac:dyDescent="0.2">
      <c r="A7" s="3" t="s">
        <v>1</v>
      </c>
      <c r="B7" s="65">
        <v>7548138</v>
      </c>
      <c r="C7" s="22">
        <v>33697</v>
      </c>
      <c r="D7" s="61">
        <f t="shared" si="0"/>
        <v>7514441</v>
      </c>
      <c r="E7" s="45"/>
      <c r="F7" s="11"/>
    </row>
    <row r="8" spans="1:18" s="7" customFormat="1" x14ac:dyDescent="0.2">
      <c r="A8" s="3" t="s">
        <v>34</v>
      </c>
      <c r="B8" s="65">
        <v>1514734</v>
      </c>
      <c r="C8" s="22">
        <v>0</v>
      </c>
      <c r="D8" s="61">
        <f t="shared" si="0"/>
        <v>1514734</v>
      </c>
      <c r="E8" s="45"/>
      <c r="F8" s="11"/>
    </row>
    <row r="9" spans="1:18" s="7" customFormat="1" x14ac:dyDescent="0.2">
      <c r="A9" s="3" t="s">
        <v>35</v>
      </c>
      <c r="B9" s="65">
        <v>9029251</v>
      </c>
      <c r="C9" s="22">
        <v>0</v>
      </c>
      <c r="D9" s="61">
        <f t="shared" si="0"/>
        <v>9029251</v>
      </c>
      <c r="E9" s="45"/>
      <c r="F9" s="11"/>
    </row>
    <row r="10" spans="1:18" s="7" customFormat="1" x14ac:dyDescent="0.2">
      <c r="A10" s="3" t="s">
        <v>2</v>
      </c>
      <c r="B10" s="65">
        <v>156817</v>
      </c>
      <c r="C10" s="22">
        <v>2582</v>
      </c>
      <c r="D10" s="61">
        <f t="shared" si="0"/>
        <v>154235</v>
      </c>
      <c r="E10" s="45"/>
      <c r="F10" s="11"/>
    </row>
    <row r="11" spans="1:18" s="7" customFormat="1" x14ac:dyDescent="0.2">
      <c r="A11" s="3" t="s">
        <v>36</v>
      </c>
      <c r="B11" s="65">
        <v>246723</v>
      </c>
      <c r="C11" s="22">
        <v>0</v>
      </c>
      <c r="D11" s="61">
        <f t="shared" si="0"/>
        <v>246723</v>
      </c>
      <c r="E11" s="45"/>
      <c r="F11" s="11"/>
    </row>
    <row r="12" spans="1:18" x14ac:dyDescent="0.2">
      <c r="A12" s="3" t="s">
        <v>37</v>
      </c>
      <c r="B12" s="65">
        <v>160952</v>
      </c>
      <c r="C12" s="22">
        <v>0</v>
      </c>
      <c r="D12" s="61">
        <f t="shared" si="0"/>
        <v>160952</v>
      </c>
      <c r="F12" s="11"/>
    </row>
    <row r="13" spans="1:18" x14ac:dyDescent="0.2">
      <c r="A13" s="3" t="s">
        <v>38</v>
      </c>
      <c r="B13" s="65">
        <v>266252</v>
      </c>
      <c r="C13" s="22">
        <v>0</v>
      </c>
      <c r="D13" s="61">
        <f t="shared" si="0"/>
        <v>266252</v>
      </c>
      <c r="F13" s="11"/>
    </row>
    <row r="14" spans="1:18" x14ac:dyDescent="0.2">
      <c r="A14" s="3" t="s">
        <v>3</v>
      </c>
      <c r="B14" s="65">
        <v>8974</v>
      </c>
      <c r="C14" s="22">
        <v>189</v>
      </c>
      <c r="D14" s="61">
        <f t="shared" si="0"/>
        <v>8785</v>
      </c>
      <c r="F14" s="11"/>
    </row>
    <row r="15" spans="1:18" x14ac:dyDescent="0.2">
      <c r="A15" s="3" t="s">
        <v>4</v>
      </c>
      <c r="B15" s="65">
        <v>266097</v>
      </c>
      <c r="C15" s="22">
        <v>6334</v>
      </c>
      <c r="D15" s="61">
        <f t="shared" si="0"/>
        <v>259763</v>
      </c>
      <c r="F15" s="11"/>
    </row>
    <row r="16" spans="1:18" x14ac:dyDescent="0.2">
      <c r="A16" s="3" t="s">
        <v>39</v>
      </c>
      <c r="B16" s="65">
        <v>459442</v>
      </c>
      <c r="C16" s="22">
        <v>0</v>
      </c>
      <c r="D16" s="61">
        <f t="shared" si="0"/>
        <v>459442</v>
      </c>
      <c r="F16" s="11"/>
    </row>
    <row r="17" spans="1:6" x14ac:dyDescent="0.2">
      <c r="A17" s="9" t="s">
        <v>5</v>
      </c>
      <c r="B17" s="65">
        <v>3605</v>
      </c>
      <c r="C17" s="22">
        <v>12</v>
      </c>
      <c r="D17" s="61">
        <f t="shared" si="0"/>
        <v>3593</v>
      </c>
      <c r="F17" s="11"/>
    </row>
    <row r="18" spans="1:6" x14ac:dyDescent="0.2">
      <c r="A18" s="3" t="s">
        <v>6</v>
      </c>
      <c r="B18" s="65">
        <v>258316</v>
      </c>
      <c r="C18" s="22">
        <v>29706</v>
      </c>
      <c r="D18" s="61">
        <f t="shared" si="0"/>
        <v>228610</v>
      </c>
      <c r="F18" s="11"/>
    </row>
    <row r="19" spans="1:6" x14ac:dyDescent="0.2">
      <c r="A19" s="3" t="s">
        <v>7</v>
      </c>
      <c r="B19" s="65">
        <v>6012411</v>
      </c>
      <c r="C19" s="22">
        <v>0</v>
      </c>
      <c r="D19" s="61">
        <f t="shared" si="0"/>
        <v>6012411</v>
      </c>
      <c r="F19" s="11"/>
    </row>
    <row r="20" spans="1:6" x14ac:dyDescent="0.2">
      <c r="A20" s="3" t="s">
        <v>8</v>
      </c>
      <c r="B20" s="65">
        <v>6544</v>
      </c>
      <c r="C20" s="22">
        <v>0</v>
      </c>
      <c r="D20" s="61">
        <f t="shared" si="0"/>
        <v>6544</v>
      </c>
      <c r="F20" s="11"/>
    </row>
    <row r="21" spans="1:6" x14ac:dyDescent="0.2">
      <c r="A21" s="3" t="s">
        <v>9</v>
      </c>
      <c r="B21" s="65">
        <v>191</v>
      </c>
      <c r="C21" s="22">
        <v>2</v>
      </c>
      <c r="D21" s="61">
        <f t="shared" si="0"/>
        <v>189</v>
      </c>
      <c r="F21" s="11"/>
    </row>
    <row r="22" spans="1:6" x14ac:dyDescent="0.2">
      <c r="A22" s="3" t="s">
        <v>10</v>
      </c>
      <c r="B22" s="65">
        <v>116034</v>
      </c>
      <c r="C22" s="22">
        <v>0</v>
      </c>
      <c r="D22" s="61">
        <f t="shared" si="0"/>
        <v>116034</v>
      </c>
      <c r="F22" s="11"/>
    </row>
    <row r="23" spans="1:6" x14ac:dyDescent="0.2">
      <c r="A23" s="3" t="s">
        <v>11</v>
      </c>
      <c r="B23" s="65">
        <v>35586</v>
      </c>
      <c r="C23" s="22">
        <v>338</v>
      </c>
      <c r="D23" s="61">
        <f t="shared" si="0"/>
        <v>35248</v>
      </c>
      <c r="F23" s="11"/>
    </row>
    <row r="24" spans="1:6" x14ac:dyDescent="0.2">
      <c r="A24" s="3" t="s">
        <v>40</v>
      </c>
      <c r="B24" s="65">
        <v>476888</v>
      </c>
      <c r="C24" s="22">
        <v>0</v>
      </c>
      <c r="D24" s="61">
        <f t="shared" si="0"/>
        <v>476888</v>
      </c>
      <c r="F24" s="11"/>
    </row>
    <row r="25" spans="1:6" x14ac:dyDescent="0.2">
      <c r="A25" s="3" t="s">
        <v>12</v>
      </c>
      <c r="B25" s="65">
        <v>0</v>
      </c>
      <c r="C25" s="22">
        <v>0</v>
      </c>
      <c r="D25" s="61">
        <f t="shared" si="0"/>
        <v>0</v>
      </c>
      <c r="F25" s="11"/>
    </row>
    <row r="26" spans="1:6" x14ac:dyDescent="0.2">
      <c r="A26" s="3" t="s">
        <v>13</v>
      </c>
      <c r="B26" s="65">
        <v>56007</v>
      </c>
      <c r="C26" s="22">
        <v>4047</v>
      </c>
      <c r="D26" s="61">
        <f t="shared" si="0"/>
        <v>51960</v>
      </c>
      <c r="F26" s="11"/>
    </row>
    <row r="27" spans="1:6" x14ac:dyDescent="0.2">
      <c r="A27" s="3" t="s">
        <v>41</v>
      </c>
      <c r="B27" s="65">
        <v>1813326</v>
      </c>
      <c r="C27" s="22">
        <v>0</v>
      </c>
      <c r="D27" s="61">
        <f t="shared" si="0"/>
        <v>1813326</v>
      </c>
      <c r="F27" s="11"/>
    </row>
    <row r="28" spans="1:6" x14ac:dyDescent="0.2">
      <c r="A28" s="9" t="s">
        <v>51</v>
      </c>
      <c r="B28" s="65">
        <v>0</v>
      </c>
      <c r="C28" s="22">
        <v>0</v>
      </c>
      <c r="D28" s="61">
        <f t="shared" si="0"/>
        <v>0</v>
      </c>
      <c r="F28" s="11"/>
    </row>
    <row r="29" spans="1:6" x14ac:dyDescent="0.2">
      <c r="A29" s="3" t="s">
        <v>14</v>
      </c>
      <c r="B29" s="65">
        <v>0</v>
      </c>
      <c r="C29" s="22">
        <v>0</v>
      </c>
      <c r="D29" s="61">
        <f t="shared" si="0"/>
        <v>0</v>
      </c>
      <c r="F29" s="11"/>
    </row>
    <row r="30" spans="1:6" x14ac:dyDescent="0.2">
      <c r="A30" s="3" t="s">
        <v>15</v>
      </c>
      <c r="B30" s="65">
        <v>209435</v>
      </c>
      <c r="C30" s="22">
        <v>9745</v>
      </c>
      <c r="D30" s="61">
        <f t="shared" si="0"/>
        <v>199690</v>
      </c>
      <c r="F30" s="11"/>
    </row>
    <row r="31" spans="1:6" x14ac:dyDescent="0.2">
      <c r="A31" s="3" t="s">
        <v>16</v>
      </c>
      <c r="B31" s="65">
        <v>689251</v>
      </c>
      <c r="C31" s="22">
        <v>2091</v>
      </c>
      <c r="D31" s="61">
        <f t="shared" si="0"/>
        <v>687160</v>
      </c>
      <c r="F31" s="11"/>
    </row>
    <row r="32" spans="1:6" x14ac:dyDescent="0.2">
      <c r="A32" s="3" t="s">
        <v>42</v>
      </c>
      <c r="B32" s="65">
        <v>1198218</v>
      </c>
      <c r="C32" s="22">
        <v>0</v>
      </c>
      <c r="D32" s="61">
        <f t="shared" si="0"/>
        <v>1198218</v>
      </c>
      <c r="F32" s="11"/>
    </row>
    <row r="33" spans="1:6" x14ac:dyDescent="0.2">
      <c r="A33" s="9" t="s">
        <v>17</v>
      </c>
      <c r="B33" s="65">
        <v>311778</v>
      </c>
      <c r="C33" s="22">
        <v>5338</v>
      </c>
      <c r="D33" s="61">
        <f t="shared" si="0"/>
        <v>306440</v>
      </c>
      <c r="F33" s="11"/>
    </row>
    <row r="34" spans="1:6" x14ac:dyDescent="0.2">
      <c r="A34" s="3" t="s">
        <v>43</v>
      </c>
      <c r="B34" s="65">
        <v>14207396</v>
      </c>
      <c r="C34" s="22">
        <v>0</v>
      </c>
      <c r="D34" s="61">
        <f t="shared" si="0"/>
        <v>14207396</v>
      </c>
      <c r="F34" s="11"/>
    </row>
    <row r="35" spans="1:6" x14ac:dyDescent="0.2">
      <c r="A35" s="3" t="s">
        <v>44</v>
      </c>
      <c r="B35" s="65">
        <v>9566295</v>
      </c>
      <c r="C35" s="22">
        <v>0</v>
      </c>
      <c r="D35" s="61">
        <f t="shared" si="0"/>
        <v>9566295</v>
      </c>
      <c r="F35" s="11"/>
    </row>
    <row r="36" spans="1:6" x14ac:dyDescent="0.2">
      <c r="A36" s="3" t="s">
        <v>18</v>
      </c>
      <c r="B36" s="65">
        <v>0</v>
      </c>
      <c r="C36" s="22">
        <v>0</v>
      </c>
      <c r="D36" s="61">
        <f t="shared" si="0"/>
        <v>0</v>
      </c>
      <c r="F36" s="11"/>
    </row>
    <row r="37" spans="1:6" x14ac:dyDescent="0.2">
      <c r="A37" s="3" t="s">
        <v>19</v>
      </c>
      <c r="B37" s="65">
        <v>285</v>
      </c>
      <c r="C37" s="22">
        <v>56</v>
      </c>
      <c r="D37" s="61">
        <f t="shared" si="0"/>
        <v>229</v>
      </c>
      <c r="F37" s="11"/>
    </row>
    <row r="38" spans="1:6" x14ac:dyDescent="0.2">
      <c r="A38" s="3" t="s">
        <v>20</v>
      </c>
      <c r="B38" s="65">
        <v>37609</v>
      </c>
      <c r="C38" s="22">
        <v>3175</v>
      </c>
      <c r="D38" s="61">
        <f t="shared" si="0"/>
        <v>34434</v>
      </c>
      <c r="F38" s="11"/>
    </row>
    <row r="39" spans="1:6" x14ac:dyDescent="0.2">
      <c r="A39" s="3" t="s">
        <v>21</v>
      </c>
      <c r="B39" s="65">
        <v>1929827</v>
      </c>
      <c r="C39" s="22">
        <v>461047</v>
      </c>
      <c r="D39" s="61">
        <f t="shared" si="0"/>
        <v>1468780</v>
      </c>
      <c r="F39" s="11"/>
    </row>
    <row r="40" spans="1:6" x14ac:dyDescent="0.2">
      <c r="A40" s="9" t="s">
        <v>22</v>
      </c>
      <c r="B40" s="65">
        <v>2164904</v>
      </c>
      <c r="C40" s="22">
        <v>822020</v>
      </c>
      <c r="D40" s="61">
        <f t="shared" si="0"/>
        <v>1342884</v>
      </c>
      <c r="F40" s="11"/>
    </row>
    <row r="41" spans="1:6" x14ac:dyDescent="0.2">
      <c r="A41" s="3" t="s">
        <v>23</v>
      </c>
      <c r="B41" s="65">
        <v>0</v>
      </c>
      <c r="C41" s="22">
        <v>0</v>
      </c>
      <c r="D41" s="61">
        <f t="shared" si="0"/>
        <v>0</v>
      </c>
      <c r="F41" s="11"/>
    </row>
    <row r="42" spans="1:6" x14ac:dyDescent="0.2">
      <c r="A42" s="3" t="s">
        <v>24</v>
      </c>
      <c r="B42" s="65">
        <v>0</v>
      </c>
      <c r="C42" s="22">
        <v>0</v>
      </c>
      <c r="D42" s="61">
        <f t="shared" si="0"/>
        <v>0</v>
      </c>
      <c r="F42" s="11"/>
    </row>
    <row r="43" spans="1:6" x14ac:dyDescent="0.2">
      <c r="A43" s="3" t="s">
        <v>45</v>
      </c>
      <c r="B43" s="65">
        <v>608130</v>
      </c>
      <c r="C43" s="22">
        <v>0</v>
      </c>
      <c r="D43" s="61">
        <f t="shared" si="0"/>
        <v>608130</v>
      </c>
      <c r="F43" s="11"/>
    </row>
    <row r="44" spans="1:6" x14ac:dyDescent="0.2">
      <c r="A44" s="9" t="s">
        <v>76</v>
      </c>
      <c r="B44" s="65">
        <v>0</v>
      </c>
      <c r="C44" s="22">
        <v>0</v>
      </c>
      <c r="D44" s="61">
        <f t="shared" si="0"/>
        <v>0</v>
      </c>
      <c r="F44" s="11"/>
    </row>
    <row r="45" spans="1:6" x14ac:dyDescent="0.2">
      <c r="A45" s="3" t="s">
        <v>25</v>
      </c>
      <c r="B45" s="65">
        <v>19316</v>
      </c>
      <c r="C45" s="22">
        <v>0</v>
      </c>
      <c r="D45" s="61">
        <f t="shared" si="0"/>
        <v>19316</v>
      </c>
      <c r="F45" s="11"/>
    </row>
    <row r="46" spans="1:6" x14ac:dyDescent="0.2">
      <c r="A46" s="3" t="s">
        <v>26</v>
      </c>
      <c r="B46" s="65">
        <v>0</v>
      </c>
      <c r="C46" s="22">
        <v>0</v>
      </c>
      <c r="D46" s="61">
        <f t="shared" si="0"/>
        <v>0</v>
      </c>
      <c r="F46" s="11"/>
    </row>
    <row r="47" spans="1:6" x14ac:dyDescent="0.2">
      <c r="A47" s="3" t="s">
        <v>46</v>
      </c>
      <c r="B47" s="65">
        <v>12305</v>
      </c>
      <c r="C47" s="22">
        <v>0</v>
      </c>
      <c r="D47" s="61">
        <f t="shared" si="0"/>
        <v>12305</v>
      </c>
      <c r="F47" s="11"/>
    </row>
    <row r="48" spans="1:6" x14ac:dyDescent="0.2">
      <c r="A48" s="3" t="s">
        <v>47</v>
      </c>
      <c r="B48" s="65">
        <v>3143533</v>
      </c>
      <c r="C48" s="22">
        <v>0</v>
      </c>
      <c r="D48" s="61">
        <f t="shared" si="0"/>
        <v>3143533</v>
      </c>
      <c r="F48" s="11"/>
    </row>
    <row r="49" spans="1:6" x14ac:dyDescent="0.2">
      <c r="A49" s="3" t="s">
        <v>27</v>
      </c>
      <c r="B49" s="65">
        <v>32295</v>
      </c>
      <c r="C49" s="22">
        <v>142</v>
      </c>
      <c r="D49" s="61">
        <f t="shared" si="0"/>
        <v>32153</v>
      </c>
      <c r="F49" s="11"/>
    </row>
    <row r="50" spans="1:6" x14ac:dyDescent="0.2">
      <c r="A50" s="3" t="s">
        <v>28</v>
      </c>
      <c r="B50" s="65">
        <v>12074</v>
      </c>
      <c r="C50" s="22">
        <v>93</v>
      </c>
      <c r="D50" s="61">
        <f t="shared" si="0"/>
        <v>11981</v>
      </c>
      <c r="F50" s="11"/>
    </row>
    <row r="51" spans="1:6" x14ac:dyDescent="0.2">
      <c r="A51" s="3" t="s">
        <v>29</v>
      </c>
      <c r="B51" s="65">
        <v>4232</v>
      </c>
      <c r="C51" s="22">
        <v>4</v>
      </c>
      <c r="D51" s="61">
        <f t="shared" si="0"/>
        <v>4228</v>
      </c>
      <c r="F51" s="11"/>
    </row>
    <row r="52" spans="1:6" x14ac:dyDescent="0.2">
      <c r="A52" s="3" t="s">
        <v>30</v>
      </c>
      <c r="B52" s="65">
        <v>752</v>
      </c>
      <c r="C52" s="22">
        <v>75</v>
      </c>
      <c r="D52" s="61">
        <f t="shared" si="0"/>
        <v>677</v>
      </c>
      <c r="F52" s="11"/>
    </row>
    <row r="53" spans="1:6" x14ac:dyDescent="0.2">
      <c r="A53" s="3" t="s">
        <v>31</v>
      </c>
      <c r="B53" s="65">
        <v>56454</v>
      </c>
      <c r="C53" s="22">
        <v>0</v>
      </c>
      <c r="D53" s="61">
        <f t="shared" si="0"/>
        <v>56454</v>
      </c>
      <c r="F53" s="11"/>
    </row>
    <row r="54" spans="1:6" x14ac:dyDescent="0.2">
      <c r="A54" s="3" t="s">
        <v>48</v>
      </c>
      <c r="B54" s="65">
        <v>649331</v>
      </c>
      <c r="C54" s="22">
        <v>0</v>
      </c>
      <c r="D54" s="61">
        <f t="shared" si="0"/>
        <v>649331</v>
      </c>
      <c r="F54" s="11"/>
    </row>
    <row r="55" spans="1:6" x14ac:dyDescent="0.2">
      <c r="A55" s="3" t="s">
        <v>49</v>
      </c>
      <c r="B55" s="65">
        <v>1253428</v>
      </c>
      <c r="C55" s="22">
        <v>0</v>
      </c>
      <c r="D55" s="61">
        <f t="shared" si="0"/>
        <v>1253428</v>
      </c>
      <c r="F55" s="11"/>
    </row>
    <row r="56" spans="1:6" x14ac:dyDescent="0.2">
      <c r="A56" s="32" t="s">
        <v>50</v>
      </c>
      <c r="B56" s="65">
        <v>2399717</v>
      </c>
      <c r="C56" s="22">
        <v>0</v>
      </c>
      <c r="D56" s="61">
        <f t="shared" si="0"/>
        <v>2399717</v>
      </c>
      <c r="F56" s="11"/>
    </row>
    <row r="57" spans="1:6" x14ac:dyDescent="0.2">
      <c r="A57" s="9" t="s">
        <v>110</v>
      </c>
      <c r="B57" s="65">
        <v>895746</v>
      </c>
      <c r="C57" s="22">
        <v>0</v>
      </c>
      <c r="D57" s="61">
        <f t="shared" si="0"/>
        <v>895746</v>
      </c>
      <c r="F57" s="11"/>
    </row>
    <row r="58" spans="1:6" ht="13.5" thickBot="1" x14ac:dyDescent="0.25">
      <c r="A58" s="16" t="s">
        <v>52</v>
      </c>
      <c r="B58" s="23">
        <v>84935442</v>
      </c>
      <c r="C58" s="23">
        <f>SUM(C4:C57)</f>
        <v>1521096</v>
      </c>
      <c r="D58" s="64">
        <f>SUM(D4:D57)</f>
        <v>67232592</v>
      </c>
    </row>
    <row r="59" spans="1:6" ht="13.5" thickTop="1" x14ac:dyDescent="0.2">
      <c r="A59" s="82" t="s">
        <v>100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2011 Disparity </vt:lpstr>
      <vt:lpstr>ATTACHMENT A Adj State Owes </vt:lpstr>
      <vt:lpstr>Attachment B Audited Local Adj.</vt:lpstr>
      <vt:lpstr>'2011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2019-03-07T18:43:30Z</dcterms:modified>
</cp:coreProperties>
</file>